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llo\Desktop\ANEXOS OBRAS PRADERA\"/>
    </mc:Choice>
  </mc:AlternateContent>
  <xr:revisionPtr revIDLastSave="0" documentId="8_{03D61BB6-9AFC-4050-9888-1A78115AE644}" xr6:coauthVersionLast="44" xr6:coauthVersionMax="44" xr10:uidLastSave="{00000000-0000-0000-0000-000000000000}"/>
  <bookViews>
    <workbookView xWindow="-120" yWindow="-120" windowWidth="20730" windowHeight="11160" firstSheet="1" activeTab="1" xr2:uid="{3EB46B41-F805-4F25-94DB-F517B0B2079B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2" i="2" l="1"/>
  <c r="F92" i="2" s="1"/>
  <c r="E174" i="2" l="1"/>
  <c r="E173" i="2"/>
  <c r="E172" i="2"/>
  <c r="E80" i="2"/>
  <c r="E155" i="2" l="1"/>
  <c r="E156" i="2"/>
  <c r="E154" i="2"/>
  <c r="F157" i="2" l="1"/>
  <c r="F162" i="2" s="1"/>
  <c r="D116" i="2" l="1"/>
  <c r="F115" i="2"/>
  <c r="F114" i="2"/>
  <c r="D152" i="2" l="1"/>
  <c r="F151" i="2"/>
  <c r="F150" i="2"/>
  <c r="F149" i="2"/>
  <c r="F152" i="2" s="1"/>
  <c r="E161" i="2" s="1"/>
  <c r="D146" i="2"/>
  <c r="F146" i="2" s="1"/>
  <c r="D143" i="2"/>
  <c r="F143" i="2" s="1"/>
  <c r="D144" i="2"/>
  <c r="F144" i="2" s="1"/>
  <c r="D145" i="2"/>
  <c r="F145" i="2" s="1"/>
  <c r="D135" i="2"/>
  <c r="F135" i="2" s="1"/>
  <c r="D136" i="2"/>
  <c r="F136" i="2" s="1"/>
  <c r="D137" i="2"/>
  <c r="F137" i="2" s="1"/>
  <c r="D138" i="2"/>
  <c r="F138" i="2" s="1"/>
  <c r="D139" i="2"/>
  <c r="F139" i="2" s="1"/>
  <c r="D140" i="2"/>
  <c r="F140" i="2" s="1"/>
  <c r="D141" i="2"/>
  <c r="F141" i="2" s="1"/>
  <c r="D142" i="2"/>
  <c r="F142" i="2" s="1"/>
  <c r="D134" i="2"/>
  <c r="F134" i="2" s="1"/>
  <c r="E129" i="2"/>
  <c r="E167" i="2" s="1"/>
  <c r="E119" i="2"/>
  <c r="E120" i="2"/>
  <c r="E118" i="2"/>
  <c r="F113" i="2"/>
  <c r="F112" i="2"/>
  <c r="F111" i="2"/>
  <c r="D107" i="2"/>
  <c r="F107" i="2" s="1"/>
  <c r="D108" i="2"/>
  <c r="F108" i="2" s="1"/>
  <c r="D103" i="2"/>
  <c r="F103" i="2" s="1"/>
  <c r="D104" i="2"/>
  <c r="F104" i="2" s="1"/>
  <c r="D105" i="2"/>
  <c r="F105" i="2" s="1"/>
  <c r="D106" i="2"/>
  <c r="F106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95" i="2"/>
  <c r="F95" i="2" s="1"/>
  <c r="F96" i="2" s="1"/>
  <c r="D98" i="2"/>
  <c r="F98" i="2" s="1"/>
  <c r="D99" i="2"/>
  <c r="F99" i="2" s="1"/>
  <c r="D100" i="2"/>
  <c r="F100" i="2" s="1"/>
  <c r="D101" i="2"/>
  <c r="F101" i="2" s="1"/>
  <c r="D102" i="2"/>
  <c r="F102" i="2" s="1"/>
  <c r="D85" i="2"/>
  <c r="E71" i="2"/>
  <c r="E66" i="2"/>
  <c r="E67" i="2"/>
  <c r="E68" i="2"/>
  <c r="E69" i="2"/>
  <c r="E70" i="2"/>
  <c r="E65" i="2"/>
  <c r="D63" i="2"/>
  <c r="F57" i="2"/>
  <c r="F58" i="2"/>
  <c r="F59" i="2"/>
  <c r="F60" i="2"/>
  <c r="F61" i="2"/>
  <c r="F62" i="2"/>
  <c r="F56" i="2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6" i="2"/>
  <c r="F46" i="2" s="1"/>
  <c r="F47" i="2" s="1"/>
  <c r="D49" i="2"/>
  <c r="F49" i="2" s="1"/>
  <c r="D50" i="2"/>
  <c r="F50" i="2" s="1"/>
  <c r="D53" i="2"/>
  <c r="F53" i="2" s="1"/>
  <c r="F54" i="2" s="1"/>
  <c r="D32" i="2"/>
  <c r="F32" i="2" s="1"/>
  <c r="F11" i="2"/>
  <c r="D5" i="2"/>
  <c r="F5" i="2" s="1"/>
  <c r="D6" i="2"/>
  <c r="F6" i="2" s="1"/>
  <c r="D7" i="2"/>
  <c r="F7" i="2" s="1"/>
  <c r="D8" i="2"/>
  <c r="F8" i="2" s="1"/>
  <c r="D9" i="2"/>
  <c r="F9" i="2" s="1"/>
  <c r="D10" i="2"/>
  <c r="F10" i="2" s="1"/>
  <c r="D12" i="2"/>
  <c r="F12" i="2" s="1"/>
  <c r="D13" i="2"/>
  <c r="D14" i="2"/>
  <c r="F14" i="2" s="1"/>
  <c r="D4" i="2"/>
  <c r="F4" i="2" s="1"/>
  <c r="E22" i="2"/>
  <c r="F28" i="2" s="1"/>
  <c r="E21" i="2"/>
  <c r="D19" i="2"/>
  <c r="F18" i="2"/>
  <c r="F17" i="2"/>
  <c r="F85" i="2" l="1"/>
  <c r="F93" i="2" s="1"/>
  <c r="D93" i="2"/>
  <c r="E171" i="2"/>
  <c r="E170" i="2"/>
  <c r="F116" i="2"/>
  <c r="F121" i="2"/>
  <c r="F126" i="2" s="1"/>
  <c r="F147" i="2"/>
  <c r="E160" i="2" s="1"/>
  <c r="D147" i="2"/>
  <c r="F23" i="2"/>
  <c r="E125" i="2"/>
  <c r="F19" i="2"/>
  <c r="E27" i="2" s="1"/>
  <c r="F109" i="2"/>
  <c r="D109" i="2"/>
  <c r="D96" i="2"/>
  <c r="F72" i="2"/>
  <c r="F77" i="2" s="1"/>
  <c r="F63" i="2"/>
  <c r="E76" i="2" s="1"/>
  <c r="F51" i="2"/>
  <c r="F44" i="2"/>
  <c r="E75" i="2" s="1"/>
  <c r="D51" i="2"/>
  <c r="D54" i="2"/>
  <c r="D44" i="2"/>
  <c r="D47" i="2"/>
  <c r="D15" i="2"/>
  <c r="F13" i="2"/>
  <c r="F15" i="2" s="1"/>
  <c r="E169" i="2" l="1"/>
  <c r="E124" i="2"/>
  <c r="E26" i="2"/>
  <c r="E168" i="2" l="1"/>
</calcChain>
</file>

<file path=xl/sharedStrings.xml><?xml version="1.0" encoding="utf-8"?>
<sst xmlns="http://schemas.openxmlformats.org/spreadsheetml/2006/main" count="276" uniqueCount="127">
  <si>
    <t>PANTALLA LATERAL - CALLE "LA PRADERA"</t>
  </si>
  <si>
    <t>TUBO CUADRADO 100x100x4 mm</t>
  </si>
  <si>
    <t>L (mm)</t>
  </si>
  <si>
    <t>CANTIDAD</t>
  </si>
  <si>
    <t>L TOTAL (mm)</t>
  </si>
  <si>
    <t>PESO / ml</t>
  </si>
  <si>
    <t>PESO TOTAL</t>
  </si>
  <si>
    <t>Mc 100</t>
  </si>
  <si>
    <t>Mc 101</t>
  </si>
  <si>
    <t>Mc 102</t>
  </si>
  <si>
    <t>Mc 103</t>
  </si>
  <si>
    <t>Mc 104</t>
  </si>
  <si>
    <t>Mc 105</t>
  </si>
  <si>
    <t>Mc 106</t>
  </si>
  <si>
    <t>Mc 107</t>
  </si>
  <si>
    <t>Mc 108</t>
  </si>
  <si>
    <t>Mc 109</t>
  </si>
  <si>
    <t>Mc 110</t>
  </si>
  <si>
    <t>SUBTOTAL</t>
  </si>
  <si>
    <t>PLACAS DE ANCLAJE ACERO ASTM A-36</t>
  </si>
  <si>
    <t xml:space="preserve">TIPO / CALIBRE </t>
  </si>
  <si>
    <t>PESO kg / PLACA</t>
  </si>
  <si>
    <t>Placa tipo P7</t>
  </si>
  <si>
    <t>A-36 / 10 mm.</t>
  </si>
  <si>
    <t>Placa tipo P8</t>
  </si>
  <si>
    <t>SUBTOTAL PLACAS</t>
  </si>
  <si>
    <t>PERNOS DE ANCLAJE</t>
  </si>
  <si>
    <t>TIPO</t>
  </si>
  <si>
    <t>CANTIDAD /PLACA</t>
  </si>
  <si>
    <t>CANTIDAD TOTAL</t>
  </si>
  <si>
    <t>KB3 5/8"x4 ¾"LM</t>
  </si>
  <si>
    <t>SUBTOTAL PERNOS</t>
  </si>
  <si>
    <t>RESUMEN MATERIALES PANTALLA CALLE "LA PRADERA"</t>
  </si>
  <si>
    <t>RUBRO</t>
  </si>
  <si>
    <t>m</t>
  </si>
  <si>
    <t>m²</t>
  </si>
  <si>
    <t>m³</t>
  </si>
  <si>
    <t>Kg</t>
  </si>
  <si>
    <t>UNIDAD</t>
  </si>
  <si>
    <t>ACERO ASTM - A36 EN PERFILES Y TUBOS</t>
  </si>
  <si>
    <t>ACERO ASTM - A36 EN PLACAS</t>
  </si>
  <si>
    <t>PANTALLA FRONTAL - AV. DE LA REPÚBLICA</t>
  </si>
  <si>
    <t>Mc 200</t>
  </si>
  <si>
    <t>Mc 201</t>
  </si>
  <si>
    <t>Mc 202</t>
  </si>
  <si>
    <t>Mc 203</t>
  </si>
  <si>
    <t>Mc 204</t>
  </si>
  <si>
    <t>Mc 205</t>
  </si>
  <si>
    <t>Mc 206</t>
  </si>
  <si>
    <t>Mc 207</t>
  </si>
  <si>
    <t>Mc 208</t>
  </si>
  <si>
    <t>Mc 209</t>
  </si>
  <si>
    <t>Mc 210</t>
  </si>
  <si>
    <t>Mc 211</t>
  </si>
  <si>
    <t>TUBO CUADRADO 50x50x3 mm (cercha)</t>
  </si>
  <si>
    <t>Mc 212</t>
  </si>
  <si>
    <t>TUBO CUADRADO 200x200x6 mm (columnas)</t>
  </si>
  <si>
    <t>Mc 213</t>
  </si>
  <si>
    <t>Mc 214</t>
  </si>
  <si>
    <t>TUBO CUADRADO 300x300x8 mm (columnas)</t>
  </si>
  <si>
    <t>Mc 215</t>
  </si>
  <si>
    <t>Kg / PLACA</t>
  </si>
  <si>
    <t>Placa tipo P1</t>
  </si>
  <si>
    <t>Placa tipo P2</t>
  </si>
  <si>
    <t>Placa tipo P3</t>
  </si>
  <si>
    <t>Placa tipo P5</t>
  </si>
  <si>
    <t>Placa tipo P6</t>
  </si>
  <si>
    <t>C /PLACA</t>
  </si>
  <si>
    <t>KB3 ¾"x8"LM</t>
  </si>
  <si>
    <t>RESUMEN MATERIALES PANTALLA FRONTAL AV DE LA REPÚBLICA</t>
  </si>
  <si>
    <t xml:space="preserve">PERNOS DE ANCLAJE </t>
  </si>
  <si>
    <t>DECK NOVALOSA 55 0.76 mm</t>
  </si>
  <si>
    <t>MALLA ELECTROSOLDADA 5-15</t>
  </si>
  <si>
    <t>ACERO DE REFUERZO (VARILLA CORRUGADA 12 mm)</t>
  </si>
  <si>
    <t>HORMIGÓN f'c 240 Kg/cm² EN LOSA</t>
  </si>
  <si>
    <t>LOSA Y VISERA</t>
  </si>
  <si>
    <t>TUBO CUADRADO 100x100x4 mm (correas)</t>
  </si>
  <si>
    <t>Mc 300</t>
  </si>
  <si>
    <t>Mc 301</t>
  </si>
  <si>
    <t>Mc 302</t>
  </si>
  <si>
    <t>Mc 303</t>
  </si>
  <si>
    <t>Mc 304</t>
  </si>
  <si>
    <t>Mc 305</t>
  </si>
  <si>
    <t>Mc 306</t>
  </si>
  <si>
    <t>Mc 307</t>
  </si>
  <si>
    <t>VIGA TIPO IPE 500x200 mm (vigas principales)</t>
  </si>
  <si>
    <t>Mc 308</t>
  </si>
  <si>
    <t>Mc 309</t>
  </si>
  <si>
    <t>Mc 310</t>
  </si>
  <si>
    <t>Mc 311</t>
  </si>
  <si>
    <t>Mc 312</t>
  </si>
  <si>
    <t>Mc 313</t>
  </si>
  <si>
    <t>Mc 314</t>
  </si>
  <si>
    <t>Mc 315</t>
  </si>
  <si>
    <t>Mc 316</t>
  </si>
  <si>
    <t>Mc 317</t>
  </si>
  <si>
    <t>Mc 318</t>
  </si>
  <si>
    <t>Placa tipo P4</t>
  </si>
  <si>
    <t>Placa tipo 10</t>
  </si>
  <si>
    <t>L20 40x40x4</t>
  </si>
  <si>
    <t>L10 40x40x4</t>
  </si>
  <si>
    <t>RESUMEN MATERIALES LOSA Y VISERA</t>
  </si>
  <si>
    <t>PANTALLA LATERAL - AV. DE LA REPÚBLICA</t>
  </si>
  <si>
    <t>Mc 400</t>
  </si>
  <si>
    <t>Mc 401</t>
  </si>
  <si>
    <t>Mc 402</t>
  </si>
  <si>
    <t>Mc 403</t>
  </si>
  <si>
    <t>Mc 404</t>
  </si>
  <si>
    <t>Mc 405</t>
  </si>
  <si>
    <t>Mc 406</t>
  </si>
  <si>
    <t>Mc 407</t>
  </si>
  <si>
    <t>Mc 408</t>
  </si>
  <si>
    <t>Mc 409</t>
  </si>
  <si>
    <t>Mc 410</t>
  </si>
  <si>
    <t>Mc 411</t>
  </si>
  <si>
    <t>Mc 412</t>
  </si>
  <si>
    <t>Placa tipo P9</t>
  </si>
  <si>
    <t>RESUMEN MATERIALES PANTALLA LATERAL AV DE LA REPÚBLICA</t>
  </si>
  <si>
    <t>PERNOS DE ANCLAJE KB3 5/8"x4 ¾"LM</t>
  </si>
  <si>
    <t xml:space="preserve"> RESUMEN GENERAL TOTAL DE MATERIALES</t>
  </si>
  <si>
    <t>ELEMENTOS</t>
  </si>
  <si>
    <t>ACERO ESTRUCTURAL EN VARILLA MILIMETRADA Y CORRUGADA fy=4200 Kg/cm²</t>
  </si>
  <si>
    <t>ACERO ESTRUCTURAL A36 EN PERFILES Y TUBOS</t>
  </si>
  <si>
    <t>ACERO ESTRUCTURAL A36 EN PLACAS</t>
  </si>
  <si>
    <t>PERNO HILTI KB3 ¾"x8"LM</t>
  </si>
  <si>
    <t>PERNO HILTI KB3 5/8"x4 ¾"LM</t>
  </si>
  <si>
    <t>MALLA ELECTROSOLDADA 4x15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</si>
</sst>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/>
    <xf numFmtId="2" fontId="3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2" fontId="0" fillId="0" borderId="1" xfId="0" applyNumberFormat="1" applyBorder="1"/>
    <xf numFmtId="2" fontId="3" fillId="0" borderId="1" xfId="0" applyNumberFormat="1" applyFont="1" applyBorder="1" applyAlignment="1"/>
    <xf numFmtId="2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4B433-05BB-4D71-8A46-3EC715B256D7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F893-C160-47D3-8643-FEBDC4D3E3B3}">
  <dimension ref="A1:I217"/>
  <sheetViews>
    <sheetView tabSelected="1" topLeftCell="A95" zoomScaleNormal="100" workbookViewId="0">
      <selection activeCell="E147" sqref="E147"/>
    </sheetView>
  </sheetViews>
  <sheetFormatPr baseColWidth="10" defaultColWidth="11.42578125" defaultRowHeight="15" x14ac:dyDescent="0.25"/>
  <cols>
    <col min="1" max="1" width="35.140625" customWidth="1"/>
    <col min="2" max="6" width="12.85546875" customWidth="1"/>
    <col min="7" max="8" width="14.5703125" customWidth="1"/>
  </cols>
  <sheetData>
    <row r="1" spans="1:6" x14ac:dyDescent="0.25">
      <c r="B1" s="2"/>
      <c r="C1" s="2"/>
      <c r="F1" s="1"/>
    </row>
    <row r="2" spans="1:6" ht="15.75" x14ac:dyDescent="0.25">
      <c r="A2" s="30" t="s">
        <v>0</v>
      </c>
      <c r="B2" s="30"/>
      <c r="C2" s="30"/>
      <c r="D2" s="30"/>
      <c r="E2" s="30"/>
      <c r="F2" s="30"/>
    </row>
    <row r="3" spans="1:6" x14ac:dyDescent="0.25">
      <c r="A3" s="17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</row>
    <row r="4" spans="1:6" x14ac:dyDescent="0.25">
      <c r="A4" s="16" t="s">
        <v>7</v>
      </c>
      <c r="B4" s="16">
        <v>1900</v>
      </c>
      <c r="C4" s="16">
        <v>1</v>
      </c>
      <c r="D4" s="16">
        <f>B4*C4</f>
        <v>1900</v>
      </c>
      <c r="E4" s="16">
        <v>12.13</v>
      </c>
      <c r="F4" s="16">
        <f>D4*E4/1000</f>
        <v>23.047000000000001</v>
      </c>
    </row>
    <row r="5" spans="1:6" x14ac:dyDescent="0.25">
      <c r="A5" s="16" t="s">
        <v>8</v>
      </c>
      <c r="B5" s="16">
        <v>1700</v>
      </c>
      <c r="C5" s="16">
        <v>7</v>
      </c>
      <c r="D5" s="16">
        <f t="shared" ref="D5:D14" si="0">B5*C5</f>
        <v>11900</v>
      </c>
      <c r="E5" s="16">
        <v>12.13</v>
      </c>
      <c r="F5" s="16">
        <f t="shared" ref="F5:F14" si="1">D5*E5/1000</f>
        <v>144.34700000000001</v>
      </c>
    </row>
    <row r="6" spans="1:6" x14ac:dyDescent="0.25">
      <c r="A6" s="16" t="s">
        <v>9</v>
      </c>
      <c r="B6" s="16">
        <v>7720</v>
      </c>
      <c r="C6" s="16">
        <v>2</v>
      </c>
      <c r="D6" s="16">
        <f t="shared" si="0"/>
        <v>15440</v>
      </c>
      <c r="E6" s="16">
        <v>12.13</v>
      </c>
      <c r="F6" s="16">
        <f t="shared" si="1"/>
        <v>187.28720000000001</v>
      </c>
    </row>
    <row r="7" spans="1:6" x14ac:dyDescent="0.25">
      <c r="A7" s="16" t="s">
        <v>10</v>
      </c>
      <c r="B7" s="16">
        <v>2530</v>
      </c>
      <c r="C7" s="16">
        <v>2</v>
      </c>
      <c r="D7" s="16">
        <f t="shared" si="0"/>
        <v>5060</v>
      </c>
      <c r="E7" s="16">
        <v>12.13</v>
      </c>
      <c r="F7" s="16">
        <f t="shared" si="1"/>
        <v>61.377800000000001</v>
      </c>
    </row>
    <row r="8" spans="1:6" x14ac:dyDescent="0.25">
      <c r="A8" s="16" t="s">
        <v>11</v>
      </c>
      <c r="B8" s="16">
        <v>1080</v>
      </c>
      <c r="C8" s="16">
        <v>2</v>
      </c>
      <c r="D8" s="16">
        <f t="shared" si="0"/>
        <v>2160</v>
      </c>
      <c r="E8" s="16">
        <v>12.13</v>
      </c>
      <c r="F8" s="16">
        <f t="shared" si="1"/>
        <v>26.200800000000005</v>
      </c>
    </row>
    <row r="9" spans="1:6" x14ac:dyDescent="0.25">
      <c r="A9" s="16" t="s">
        <v>12</v>
      </c>
      <c r="B9" s="16">
        <v>1260</v>
      </c>
      <c r="C9" s="16">
        <v>2</v>
      </c>
      <c r="D9" s="16">
        <f t="shared" si="0"/>
        <v>2520</v>
      </c>
      <c r="E9" s="16">
        <v>12.13</v>
      </c>
      <c r="F9" s="16">
        <f t="shared" si="1"/>
        <v>30.567600000000002</v>
      </c>
    </row>
    <row r="10" spans="1:6" x14ac:dyDescent="0.25">
      <c r="A10" s="16" t="s">
        <v>13</v>
      </c>
      <c r="B10" s="16">
        <v>2630</v>
      </c>
      <c r="C10" s="16">
        <v>2</v>
      </c>
      <c r="D10" s="16">
        <f t="shared" si="0"/>
        <v>5260</v>
      </c>
      <c r="E10" s="16">
        <v>12.13</v>
      </c>
      <c r="F10" s="16">
        <f t="shared" si="1"/>
        <v>63.803800000000003</v>
      </c>
    </row>
    <row r="11" spans="1:6" x14ac:dyDescent="0.25">
      <c r="A11" s="16" t="s">
        <v>14</v>
      </c>
      <c r="B11" s="16">
        <v>4730</v>
      </c>
      <c r="C11" s="16">
        <v>2</v>
      </c>
      <c r="D11" s="16">
        <v>9420</v>
      </c>
      <c r="E11" s="16">
        <v>12.13</v>
      </c>
      <c r="F11" s="16">
        <f t="shared" si="1"/>
        <v>114.2646</v>
      </c>
    </row>
    <row r="12" spans="1:6" x14ac:dyDescent="0.25">
      <c r="A12" s="16" t="s">
        <v>15</v>
      </c>
      <c r="B12" s="16">
        <v>3060</v>
      </c>
      <c r="C12" s="16">
        <v>6</v>
      </c>
      <c r="D12" s="16">
        <f t="shared" si="0"/>
        <v>18360</v>
      </c>
      <c r="E12" s="16">
        <v>12.13</v>
      </c>
      <c r="F12" s="16">
        <f t="shared" si="1"/>
        <v>222.70680000000002</v>
      </c>
    </row>
    <row r="13" spans="1:6" x14ac:dyDescent="0.25">
      <c r="A13" s="16" t="s">
        <v>16</v>
      </c>
      <c r="B13" s="16">
        <v>2900</v>
      </c>
      <c r="C13" s="16">
        <v>2</v>
      </c>
      <c r="D13" s="16">
        <f t="shared" si="0"/>
        <v>5800</v>
      </c>
      <c r="E13" s="16">
        <v>12.13</v>
      </c>
      <c r="F13" s="16">
        <f t="shared" si="1"/>
        <v>70.353999999999999</v>
      </c>
    </row>
    <row r="14" spans="1:6" x14ac:dyDescent="0.25">
      <c r="A14" s="16" t="s">
        <v>17</v>
      </c>
      <c r="B14" s="16">
        <v>1580</v>
      </c>
      <c r="C14" s="16">
        <v>2</v>
      </c>
      <c r="D14" s="16">
        <f t="shared" si="0"/>
        <v>3160</v>
      </c>
      <c r="E14" s="16">
        <v>12.13</v>
      </c>
      <c r="F14" s="16">
        <f t="shared" si="1"/>
        <v>38.330800000000004</v>
      </c>
    </row>
    <row r="15" spans="1:6" x14ac:dyDescent="0.25">
      <c r="A15" s="17" t="s">
        <v>18</v>
      </c>
      <c r="B15" s="17"/>
      <c r="C15" s="17"/>
      <c r="D15" s="17">
        <f>SUM(D4:D14)</f>
        <v>80980</v>
      </c>
      <c r="E15" s="17"/>
      <c r="F15" s="17">
        <f>SUM(F4:F14)</f>
        <v>982.28740000000005</v>
      </c>
    </row>
    <row r="16" spans="1:6" ht="25.5" x14ac:dyDescent="0.25">
      <c r="A16" s="16" t="s">
        <v>19</v>
      </c>
      <c r="B16" s="31" t="s">
        <v>20</v>
      </c>
      <c r="C16" s="31"/>
      <c r="D16" s="14" t="s">
        <v>3</v>
      </c>
      <c r="E16" s="18" t="s">
        <v>21</v>
      </c>
      <c r="F16" s="14" t="s">
        <v>6</v>
      </c>
    </row>
    <row r="17" spans="1:6" x14ac:dyDescent="0.25">
      <c r="A17" s="16" t="s">
        <v>22</v>
      </c>
      <c r="B17" s="32" t="s">
        <v>23</v>
      </c>
      <c r="C17" s="32"/>
      <c r="D17" s="16">
        <v>5</v>
      </c>
      <c r="E17" s="16">
        <v>10.99</v>
      </c>
      <c r="F17" s="16">
        <f>D17*E17</f>
        <v>54.95</v>
      </c>
    </row>
    <row r="18" spans="1:6" x14ac:dyDescent="0.25">
      <c r="A18" s="16" t="s">
        <v>24</v>
      </c>
      <c r="B18" s="32" t="s">
        <v>23</v>
      </c>
      <c r="C18" s="32"/>
      <c r="D18" s="16">
        <v>5</v>
      </c>
      <c r="E18" s="16">
        <v>5.5</v>
      </c>
      <c r="F18" s="16">
        <f>D18*E18</f>
        <v>27.5</v>
      </c>
    </row>
    <row r="19" spans="1:6" x14ac:dyDescent="0.25">
      <c r="A19" s="17" t="s">
        <v>25</v>
      </c>
      <c r="B19" s="17"/>
      <c r="C19" s="17"/>
      <c r="D19" s="17">
        <f>SUM(D17:D18)</f>
        <v>10</v>
      </c>
      <c r="E19" s="17"/>
      <c r="F19" s="17">
        <f>SUM(F17:F18)</f>
        <v>82.45</v>
      </c>
    </row>
    <row r="20" spans="1:6" x14ac:dyDescent="0.25">
      <c r="A20" s="16" t="s">
        <v>26</v>
      </c>
      <c r="B20" s="33" t="s">
        <v>27</v>
      </c>
      <c r="C20" s="33"/>
      <c r="D20" s="14" t="s">
        <v>28</v>
      </c>
      <c r="E20" s="32" t="s">
        <v>29</v>
      </c>
      <c r="F20" s="32"/>
    </row>
    <row r="21" spans="1:6" x14ac:dyDescent="0.25">
      <c r="A21" s="16" t="s">
        <v>22</v>
      </c>
      <c r="B21" s="32" t="s">
        <v>30</v>
      </c>
      <c r="C21" s="32"/>
      <c r="D21" s="19">
        <v>9</v>
      </c>
      <c r="E21" s="34">
        <f>D21*D17</f>
        <v>45</v>
      </c>
      <c r="F21" s="34"/>
    </row>
    <row r="22" spans="1:6" x14ac:dyDescent="0.25">
      <c r="A22" s="16" t="s">
        <v>22</v>
      </c>
      <c r="B22" s="32" t="s">
        <v>30</v>
      </c>
      <c r="C22" s="32"/>
      <c r="D22" s="16">
        <v>6</v>
      </c>
      <c r="E22" s="34">
        <f>D22*D18</f>
        <v>30</v>
      </c>
      <c r="F22" s="34"/>
    </row>
    <row r="23" spans="1:6" x14ac:dyDescent="0.25">
      <c r="A23" s="17" t="s">
        <v>31</v>
      </c>
      <c r="B23" s="17"/>
      <c r="C23" s="17"/>
      <c r="D23" s="17"/>
      <c r="E23" s="17"/>
      <c r="F23" s="17">
        <f>SUM(E21:F22)</f>
        <v>75</v>
      </c>
    </row>
    <row r="24" spans="1:6" x14ac:dyDescent="0.25">
      <c r="A24" s="17" t="s">
        <v>32</v>
      </c>
      <c r="B24" s="28"/>
      <c r="C24" s="28"/>
      <c r="D24" s="17"/>
      <c r="E24" s="28"/>
      <c r="F24" s="28"/>
    </row>
    <row r="25" spans="1:6" x14ac:dyDescent="0.25">
      <c r="A25" s="20" t="s">
        <v>33</v>
      </c>
      <c r="B25" s="15" t="s">
        <v>34</v>
      </c>
      <c r="C25" s="28" t="s">
        <v>35</v>
      </c>
      <c r="D25" s="28" t="s">
        <v>36</v>
      </c>
      <c r="E25" s="15" t="s">
        <v>37</v>
      </c>
      <c r="F25" s="28" t="s">
        <v>38</v>
      </c>
    </row>
    <row r="26" spans="1:6" x14ac:dyDescent="0.25">
      <c r="A26" s="29" t="s">
        <v>39</v>
      </c>
      <c r="B26" s="21"/>
      <c r="C26" s="21"/>
      <c r="D26" s="21"/>
      <c r="E26" s="21">
        <f>F15</f>
        <v>982.28740000000005</v>
      </c>
      <c r="F26" s="21"/>
    </row>
    <row r="27" spans="1:6" x14ac:dyDescent="0.25">
      <c r="A27" s="29" t="s">
        <v>40</v>
      </c>
      <c r="B27" s="21"/>
      <c r="C27" s="21"/>
      <c r="D27" s="21"/>
      <c r="E27" s="21">
        <f>F19</f>
        <v>82.45</v>
      </c>
      <c r="F27" s="21"/>
    </row>
    <row r="28" spans="1:6" x14ac:dyDescent="0.25">
      <c r="A28" s="29" t="s">
        <v>26</v>
      </c>
      <c r="B28" s="21"/>
      <c r="C28" s="21"/>
      <c r="D28" s="21"/>
      <c r="E28" s="21"/>
      <c r="F28" s="21">
        <f>E22</f>
        <v>30</v>
      </c>
    </row>
    <row r="29" spans="1:6" x14ac:dyDescent="0.25">
      <c r="A29" s="29"/>
      <c r="B29" s="29"/>
      <c r="C29" s="28"/>
      <c r="D29" s="17"/>
      <c r="E29" s="28"/>
      <c r="F29" s="28"/>
    </row>
    <row r="30" spans="1:6" ht="15.75" x14ac:dyDescent="0.25">
      <c r="A30" s="30" t="s">
        <v>41</v>
      </c>
      <c r="B30" s="30"/>
      <c r="C30" s="30"/>
      <c r="D30" s="30"/>
      <c r="E30" s="30"/>
      <c r="F30" s="30"/>
    </row>
    <row r="31" spans="1:6" x14ac:dyDescent="0.25">
      <c r="A31" s="17" t="s">
        <v>1</v>
      </c>
      <c r="B31" s="15" t="s">
        <v>2</v>
      </c>
      <c r="C31" s="15" t="s">
        <v>3</v>
      </c>
      <c r="D31" s="15" t="s">
        <v>4</v>
      </c>
      <c r="E31" s="15" t="s">
        <v>5</v>
      </c>
      <c r="F31" s="15" t="s">
        <v>6</v>
      </c>
    </row>
    <row r="32" spans="1:6" x14ac:dyDescent="0.25">
      <c r="A32" s="16" t="s">
        <v>42</v>
      </c>
      <c r="B32" s="16">
        <v>11200</v>
      </c>
      <c r="C32" s="16">
        <v>6</v>
      </c>
      <c r="D32" s="16">
        <f>B32*C32</f>
        <v>67200</v>
      </c>
      <c r="E32" s="16">
        <v>12.13</v>
      </c>
      <c r="F32" s="16">
        <f>D32*E32/1000</f>
        <v>815.13599999999997</v>
      </c>
    </row>
    <row r="33" spans="1:6" x14ac:dyDescent="0.25">
      <c r="A33" s="16" t="s">
        <v>43</v>
      </c>
      <c r="B33" s="16">
        <v>2300</v>
      </c>
      <c r="C33" s="16">
        <v>10</v>
      </c>
      <c r="D33" s="16">
        <f t="shared" ref="D33:D53" si="2">B33*C33</f>
        <v>23000</v>
      </c>
      <c r="E33" s="16">
        <v>12.13</v>
      </c>
      <c r="F33" s="16">
        <f t="shared" ref="F33:F53" si="3">D33*E33/1000</f>
        <v>278.99</v>
      </c>
    </row>
    <row r="34" spans="1:6" x14ac:dyDescent="0.25">
      <c r="A34" s="16" t="s">
        <v>44</v>
      </c>
      <c r="B34" s="16">
        <v>2900</v>
      </c>
      <c r="C34" s="16">
        <v>20</v>
      </c>
      <c r="D34" s="16">
        <f t="shared" si="2"/>
        <v>58000</v>
      </c>
      <c r="E34" s="16">
        <v>12.13</v>
      </c>
      <c r="F34" s="16">
        <f t="shared" si="3"/>
        <v>703.54</v>
      </c>
    </row>
    <row r="35" spans="1:6" x14ac:dyDescent="0.25">
      <c r="A35" s="16" t="s">
        <v>45</v>
      </c>
      <c r="B35" s="16">
        <v>1750</v>
      </c>
      <c r="C35" s="16">
        <v>9</v>
      </c>
      <c r="D35" s="16">
        <f t="shared" si="2"/>
        <v>15750</v>
      </c>
      <c r="E35" s="16">
        <v>12.13</v>
      </c>
      <c r="F35" s="16">
        <f t="shared" si="3"/>
        <v>191.04750000000001</v>
      </c>
    </row>
    <row r="36" spans="1:6" x14ac:dyDescent="0.25">
      <c r="A36" s="16" t="s">
        <v>46</v>
      </c>
      <c r="B36" s="16">
        <v>2330</v>
      </c>
      <c r="C36" s="16">
        <v>20</v>
      </c>
      <c r="D36" s="16">
        <f t="shared" si="2"/>
        <v>46600</v>
      </c>
      <c r="E36" s="16">
        <v>12.13</v>
      </c>
      <c r="F36" s="16">
        <f t="shared" si="3"/>
        <v>565.25800000000004</v>
      </c>
    </row>
    <row r="37" spans="1:6" x14ac:dyDescent="0.25">
      <c r="A37" s="16" t="s">
        <v>47</v>
      </c>
      <c r="B37" s="16">
        <v>2090</v>
      </c>
      <c r="C37" s="16">
        <v>10</v>
      </c>
      <c r="D37" s="16">
        <f t="shared" si="2"/>
        <v>20900</v>
      </c>
      <c r="E37" s="16">
        <v>12.13</v>
      </c>
      <c r="F37" s="16">
        <f t="shared" si="3"/>
        <v>253.51700000000002</v>
      </c>
    </row>
    <row r="38" spans="1:6" x14ac:dyDescent="0.25">
      <c r="A38" s="16" t="s">
        <v>48</v>
      </c>
      <c r="B38" s="16">
        <v>2460</v>
      </c>
      <c r="C38" s="16">
        <v>4</v>
      </c>
      <c r="D38" s="16">
        <f t="shared" si="2"/>
        <v>9840</v>
      </c>
      <c r="E38" s="16">
        <v>12.13</v>
      </c>
      <c r="F38" s="16">
        <f t="shared" si="3"/>
        <v>119.35920000000002</v>
      </c>
    </row>
    <row r="39" spans="1:6" x14ac:dyDescent="0.25">
      <c r="A39" s="16" t="s">
        <v>49</v>
      </c>
      <c r="B39" s="16">
        <v>1540</v>
      </c>
      <c r="C39" s="16">
        <v>4</v>
      </c>
      <c r="D39" s="16">
        <f t="shared" si="2"/>
        <v>6160</v>
      </c>
      <c r="E39" s="16">
        <v>12.13</v>
      </c>
      <c r="F39" s="16">
        <f t="shared" si="3"/>
        <v>74.720799999999997</v>
      </c>
    </row>
    <row r="40" spans="1:6" x14ac:dyDescent="0.25">
      <c r="A40" s="16" t="s">
        <v>50</v>
      </c>
      <c r="B40" s="16">
        <v>2080</v>
      </c>
      <c r="C40" s="16">
        <v>4</v>
      </c>
      <c r="D40" s="16">
        <f t="shared" si="2"/>
        <v>8320</v>
      </c>
      <c r="E40" s="16">
        <v>12.13</v>
      </c>
      <c r="F40" s="16">
        <f t="shared" si="3"/>
        <v>100.92160000000001</v>
      </c>
    </row>
    <row r="41" spans="1:6" x14ac:dyDescent="0.25">
      <c r="A41" s="16" t="s">
        <v>51</v>
      </c>
      <c r="B41" s="16">
        <v>800</v>
      </c>
      <c r="C41" s="16">
        <v>2</v>
      </c>
      <c r="D41" s="16">
        <f t="shared" si="2"/>
        <v>1600</v>
      </c>
      <c r="E41" s="16">
        <v>12.13</v>
      </c>
      <c r="F41" s="16">
        <f t="shared" si="3"/>
        <v>19.408000000000001</v>
      </c>
    </row>
    <row r="42" spans="1:6" x14ac:dyDescent="0.25">
      <c r="A42" s="16" t="s">
        <v>52</v>
      </c>
      <c r="B42" s="16">
        <v>1060</v>
      </c>
      <c r="C42" s="16">
        <v>4</v>
      </c>
      <c r="D42" s="16">
        <f t="shared" si="2"/>
        <v>4240</v>
      </c>
      <c r="E42" s="16">
        <v>12.13</v>
      </c>
      <c r="F42" s="16">
        <f t="shared" si="3"/>
        <v>51.431200000000004</v>
      </c>
    </row>
    <row r="43" spans="1:6" x14ac:dyDescent="0.25">
      <c r="A43" s="16" t="s">
        <v>53</v>
      </c>
      <c r="B43" s="16">
        <v>1100</v>
      </c>
      <c r="C43" s="16">
        <v>4</v>
      </c>
      <c r="D43" s="16">
        <f t="shared" si="2"/>
        <v>4400</v>
      </c>
      <c r="E43" s="16">
        <v>12.13</v>
      </c>
      <c r="F43" s="16">
        <f t="shared" si="3"/>
        <v>53.372</v>
      </c>
    </row>
    <row r="44" spans="1:6" x14ac:dyDescent="0.25">
      <c r="A44" s="17" t="s">
        <v>18</v>
      </c>
      <c r="B44" s="16"/>
      <c r="C44" s="16"/>
      <c r="D44" s="17">
        <f>SUM(D32:D43)</f>
        <v>266010</v>
      </c>
      <c r="E44" s="17"/>
      <c r="F44" s="17">
        <f>SUM(F32:F43)</f>
        <v>3226.7012999999993</v>
      </c>
    </row>
    <row r="45" spans="1:6" x14ac:dyDescent="0.25">
      <c r="A45" s="17" t="s">
        <v>54</v>
      </c>
      <c r="B45" s="17"/>
      <c r="C45" s="17"/>
      <c r="D45" s="17"/>
      <c r="E45" s="17"/>
      <c r="F45" s="17"/>
    </row>
    <row r="46" spans="1:6" x14ac:dyDescent="0.25">
      <c r="A46" s="16" t="s">
        <v>55</v>
      </c>
      <c r="B46" s="16">
        <v>2000</v>
      </c>
      <c r="C46" s="16">
        <v>10</v>
      </c>
      <c r="D46" s="16">
        <f t="shared" si="2"/>
        <v>20000</v>
      </c>
      <c r="E46" s="16">
        <v>4.4800000000000004</v>
      </c>
      <c r="F46" s="16">
        <f t="shared" si="3"/>
        <v>89.600000000000009</v>
      </c>
    </row>
    <row r="47" spans="1:6" x14ac:dyDescent="0.25">
      <c r="A47" s="17" t="s">
        <v>18</v>
      </c>
      <c r="B47" s="16"/>
      <c r="C47" s="16"/>
      <c r="D47" s="17">
        <f>SUM(D46)</f>
        <v>20000</v>
      </c>
      <c r="E47" s="17"/>
      <c r="F47" s="17">
        <f>SUM(F46)</f>
        <v>89.600000000000009</v>
      </c>
    </row>
    <row r="48" spans="1:6" x14ac:dyDescent="0.25">
      <c r="A48" s="17" t="s">
        <v>56</v>
      </c>
      <c r="B48" s="17"/>
      <c r="C48" s="17"/>
      <c r="D48" s="17"/>
      <c r="E48" s="17"/>
      <c r="F48" s="17"/>
    </row>
    <row r="49" spans="1:6" x14ac:dyDescent="0.25">
      <c r="A49" s="16" t="s">
        <v>57</v>
      </c>
      <c r="B49" s="16">
        <v>2360</v>
      </c>
      <c r="C49" s="16">
        <v>2</v>
      </c>
      <c r="D49" s="16">
        <f t="shared" si="2"/>
        <v>4720</v>
      </c>
      <c r="E49" s="16">
        <v>37.229999999999997</v>
      </c>
      <c r="F49" s="16">
        <f t="shared" si="3"/>
        <v>175.72559999999999</v>
      </c>
    </row>
    <row r="50" spans="1:6" x14ac:dyDescent="0.25">
      <c r="A50" s="16" t="s">
        <v>58</v>
      </c>
      <c r="B50" s="16">
        <v>2790</v>
      </c>
      <c r="C50" s="16">
        <v>2</v>
      </c>
      <c r="D50" s="16">
        <f t="shared" si="2"/>
        <v>5580</v>
      </c>
      <c r="E50" s="16">
        <v>37.229999999999997</v>
      </c>
      <c r="F50" s="16">
        <f t="shared" si="3"/>
        <v>207.74340000000001</v>
      </c>
    </row>
    <row r="51" spans="1:6" x14ac:dyDescent="0.25">
      <c r="A51" s="17" t="s">
        <v>18</v>
      </c>
      <c r="B51" s="16"/>
      <c r="C51" s="16"/>
      <c r="D51" s="17">
        <f>SUM(D49:D50)</f>
        <v>10300</v>
      </c>
      <c r="E51" s="17"/>
      <c r="F51" s="17">
        <f>SUM(F49:F50)</f>
        <v>383.46899999999999</v>
      </c>
    </row>
    <row r="52" spans="1:6" x14ac:dyDescent="0.25">
      <c r="A52" s="17" t="s">
        <v>59</v>
      </c>
      <c r="B52" s="17"/>
      <c r="C52" s="17"/>
      <c r="D52" s="17"/>
      <c r="E52" s="17"/>
      <c r="F52" s="17"/>
    </row>
    <row r="53" spans="1:6" x14ac:dyDescent="0.25">
      <c r="A53" s="16" t="s">
        <v>60</v>
      </c>
      <c r="B53" s="16">
        <v>10690</v>
      </c>
      <c r="C53" s="16">
        <v>2</v>
      </c>
      <c r="D53" s="16">
        <f t="shared" si="2"/>
        <v>21380</v>
      </c>
      <c r="E53" s="16">
        <v>71.8</v>
      </c>
      <c r="F53" s="16">
        <f t="shared" si="3"/>
        <v>1535.0840000000001</v>
      </c>
    </row>
    <row r="54" spans="1:6" x14ac:dyDescent="0.25">
      <c r="A54" s="17" t="s">
        <v>18</v>
      </c>
      <c r="B54" s="16"/>
      <c r="C54" s="16"/>
      <c r="D54" s="17">
        <f>SUM(D53)</f>
        <v>21380</v>
      </c>
      <c r="E54" s="17"/>
      <c r="F54" s="17">
        <f>SUM(F53)</f>
        <v>1535.0840000000001</v>
      </c>
    </row>
    <row r="55" spans="1:6" x14ac:dyDescent="0.25">
      <c r="A55" s="17" t="s">
        <v>19</v>
      </c>
      <c r="B55" s="35" t="s">
        <v>20</v>
      </c>
      <c r="C55" s="35"/>
      <c r="D55" s="15" t="s">
        <v>3</v>
      </c>
      <c r="E55" s="27" t="s">
        <v>61</v>
      </c>
      <c r="F55" s="15" t="s">
        <v>6</v>
      </c>
    </row>
    <row r="56" spans="1:6" x14ac:dyDescent="0.25">
      <c r="A56" s="16" t="s">
        <v>62</v>
      </c>
      <c r="B56" s="32" t="s">
        <v>23</v>
      </c>
      <c r="C56" s="32"/>
      <c r="D56" s="16">
        <v>2</v>
      </c>
      <c r="E56" s="16">
        <v>306.14999999999998</v>
      </c>
      <c r="F56" s="16">
        <f>D56*E56</f>
        <v>612.29999999999995</v>
      </c>
    </row>
    <row r="57" spans="1:6" x14ac:dyDescent="0.25">
      <c r="A57" s="16" t="s">
        <v>63</v>
      </c>
      <c r="B57" s="32" t="s">
        <v>23</v>
      </c>
      <c r="C57" s="32"/>
      <c r="D57" s="16">
        <v>2</v>
      </c>
      <c r="E57" s="16">
        <v>121.28</v>
      </c>
      <c r="F57" s="16">
        <f t="shared" ref="F57:F62" si="4">D57*E57</f>
        <v>242.56</v>
      </c>
    </row>
    <row r="58" spans="1:6" x14ac:dyDescent="0.25">
      <c r="A58" s="16" t="s">
        <v>64</v>
      </c>
      <c r="B58" s="32" t="s">
        <v>23</v>
      </c>
      <c r="C58" s="32"/>
      <c r="D58" s="16">
        <v>2</v>
      </c>
      <c r="E58" s="16">
        <v>28.26</v>
      </c>
      <c r="F58" s="16">
        <f t="shared" si="4"/>
        <v>56.52</v>
      </c>
    </row>
    <row r="59" spans="1:6" x14ac:dyDescent="0.25">
      <c r="A59" s="16" t="s">
        <v>65</v>
      </c>
      <c r="B59" s="32" t="s">
        <v>23</v>
      </c>
      <c r="C59" s="32"/>
      <c r="D59" s="16">
        <v>2</v>
      </c>
      <c r="E59" s="16">
        <v>18.84</v>
      </c>
      <c r="F59" s="16">
        <f t="shared" si="4"/>
        <v>37.68</v>
      </c>
    </row>
    <row r="60" spans="1:6" x14ac:dyDescent="0.25">
      <c r="A60" s="16" t="s">
        <v>66</v>
      </c>
      <c r="B60" s="32" t="s">
        <v>23</v>
      </c>
      <c r="C60" s="32"/>
      <c r="D60" s="16">
        <v>30</v>
      </c>
      <c r="E60" s="16">
        <v>7.85</v>
      </c>
      <c r="F60" s="16">
        <f t="shared" si="4"/>
        <v>235.5</v>
      </c>
    </row>
    <row r="61" spans="1:6" x14ac:dyDescent="0.25">
      <c r="A61" s="16" t="s">
        <v>22</v>
      </c>
      <c r="B61" s="32" t="s">
        <v>23</v>
      </c>
      <c r="C61" s="32"/>
      <c r="D61" s="16">
        <v>6</v>
      </c>
      <c r="E61" s="16">
        <v>10.99</v>
      </c>
      <c r="F61" s="16">
        <f t="shared" si="4"/>
        <v>65.94</v>
      </c>
    </row>
    <row r="62" spans="1:6" x14ac:dyDescent="0.25">
      <c r="A62" s="16" t="s">
        <v>24</v>
      </c>
      <c r="B62" s="32" t="s">
        <v>23</v>
      </c>
      <c r="C62" s="32"/>
      <c r="D62" s="16">
        <v>6</v>
      </c>
      <c r="E62" s="16">
        <v>5.5</v>
      </c>
      <c r="F62" s="16">
        <f t="shared" si="4"/>
        <v>33</v>
      </c>
    </row>
    <row r="63" spans="1:6" x14ac:dyDescent="0.25">
      <c r="A63" s="17" t="s">
        <v>25</v>
      </c>
      <c r="B63" s="17"/>
      <c r="C63" s="17"/>
      <c r="D63" s="17">
        <f>SUM(D56:D62)</f>
        <v>50</v>
      </c>
      <c r="E63" s="17"/>
      <c r="F63" s="17">
        <f>SUM(F56:F62)</f>
        <v>1283.5</v>
      </c>
    </row>
    <row r="64" spans="1:6" x14ac:dyDescent="0.25">
      <c r="A64" s="17" t="s">
        <v>26</v>
      </c>
      <c r="B64" s="36" t="s">
        <v>27</v>
      </c>
      <c r="C64" s="36"/>
      <c r="D64" s="15" t="s">
        <v>67</v>
      </c>
      <c r="E64" s="37" t="s">
        <v>29</v>
      </c>
      <c r="F64" s="37"/>
    </row>
    <row r="65" spans="1:8" x14ac:dyDescent="0.25">
      <c r="A65" s="16" t="s">
        <v>62</v>
      </c>
      <c r="B65" s="32" t="s">
        <v>68</v>
      </c>
      <c r="C65" s="32"/>
      <c r="D65" s="22">
        <v>44</v>
      </c>
      <c r="E65" s="34">
        <f>D56*D65</f>
        <v>88</v>
      </c>
      <c r="F65" s="34"/>
    </row>
    <row r="66" spans="1:8" x14ac:dyDescent="0.25">
      <c r="A66" s="16" t="s">
        <v>63</v>
      </c>
      <c r="B66" s="32" t="s">
        <v>68</v>
      </c>
      <c r="C66" s="32"/>
      <c r="D66" s="22">
        <v>28</v>
      </c>
      <c r="E66" s="34">
        <f>D57*D66</f>
        <v>56</v>
      </c>
      <c r="F66" s="34"/>
    </row>
    <row r="67" spans="1:8" x14ac:dyDescent="0.25">
      <c r="A67" s="16" t="s">
        <v>64</v>
      </c>
      <c r="B67" s="32" t="s">
        <v>30</v>
      </c>
      <c r="C67" s="32"/>
      <c r="D67" s="22">
        <v>9</v>
      </c>
      <c r="E67" s="34">
        <f t="shared" ref="E67:E70" si="5">D58*D67</f>
        <v>18</v>
      </c>
      <c r="F67" s="34"/>
    </row>
    <row r="68" spans="1:8" x14ac:dyDescent="0.25">
      <c r="A68" s="16" t="s">
        <v>65</v>
      </c>
      <c r="B68" s="32" t="s">
        <v>30</v>
      </c>
      <c r="C68" s="32"/>
      <c r="D68" s="22">
        <v>6</v>
      </c>
      <c r="E68" s="34">
        <f t="shared" si="5"/>
        <v>12</v>
      </c>
      <c r="F68" s="34"/>
    </row>
    <row r="69" spans="1:8" x14ac:dyDescent="0.25">
      <c r="A69" s="16" t="s">
        <v>66</v>
      </c>
      <c r="B69" s="32" t="s">
        <v>30</v>
      </c>
      <c r="C69" s="32"/>
      <c r="D69" s="22">
        <v>6</v>
      </c>
      <c r="E69" s="34">
        <f t="shared" si="5"/>
        <v>180</v>
      </c>
      <c r="F69" s="34"/>
    </row>
    <row r="70" spans="1:8" x14ac:dyDescent="0.25">
      <c r="A70" s="16" t="s">
        <v>22</v>
      </c>
      <c r="B70" s="32" t="s">
        <v>30</v>
      </c>
      <c r="C70" s="32"/>
      <c r="D70" s="22">
        <v>9</v>
      </c>
      <c r="E70" s="34">
        <f t="shared" si="5"/>
        <v>54</v>
      </c>
      <c r="F70" s="34"/>
    </row>
    <row r="71" spans="1:8" x14ac:dyDescent="0.25">
      <c r="A71" s="16" t="s">
        <v>24</v>
      </c>
      <c r="B71" s="32" t="s">
        <v>30</v>
      </c>
      <c r="C71" s="32"/>
      <c r="D71" s="22">
        <v>6</v>
      </c>
      <c r="E71" s="34">
        <f>D62*D71</f>
        <v>36</v>
      </c>
      <c r="F71" s="34"/>
    </row>
    <row r="72" spans="1:8" x14ac:dyDescent="0.25">
      <c r="A72" s="17" t="s">
        <v>31</v>
      </c>
      <c r="B72" s="17"/>
      <c r="C72" s="17"/>
      <c r="D72" s="17"/>
      <c r="E72" s="17"/>
      <c r="F72" s="17">
        <f>SUM(E65:F71)</f>
        <v>444</v>
      </c>
    </row>
    <row r="73" spans="1:8" x14ac:dyDescent="0.25">
      <c r="A73" s="17" t="s">
        <v>69</v>
      </c>
      <c r="B73" s="28"/>
      <c r="C73" s="28"/>
      <c r="D73" s="17"/>
      <c r="E73" s="28"/>
      <c r="F73" s="28"/>
    </row>
    <row r="74" spans="1:8" x14ac:dyDescent="0.25">
      <c r="A74" s="20" t="s">
        <v>33</v>
      </c>
      <c r="B74" s="15" t="s">
        <v>34</v>
      </c>
      <c r="C74" s="28" t="s">
        <v>35</v>
      </c>
      <c r="D74" s="28" t="s">
        <v>36</v>
      </c>
      <c r="E74" s="15" t="s">
        <v>37</v>
      </c>
      <c r="F74" s="28" t="s">
        <v>38</v>
      </c>
    </row>
    <row r="75" spans="1:8" x14ac:dyDescent="0.25">
      <c r="A75" s="29" t="s">
        <v>39</v>
      </c>
      <c r="B75" s="21"/>
      <c r="C75" s="21"/>
      <c r="D75" s="21"/>
      <c r="E75" s="21">
        <f>F44+F47+F51+F54</f>
        <v>5234.8542999999991</v>
      </c>
      <c r="F75" s="21"/>
    </row>
    <row r="76" spans="1:8" x14ac:dyDescent="0.25">
      <c r="A76" s="29" t="s">
        <v>40</v>
      </c>
      <c r="B76" s="21"/>
      <c r="C76" s="21"/>
      <c r="D76" s="21"/>
      <c r="E76" s="21">
        <f>F63</f>
        <v>1283.5</v>
      </c>
      <c r="F76" s="21"/>
    </row>
    <row r="77" spans="1:8" x14ac:dyDescent="0.25">
      <c r="A77" s="29" t="s">
        <v>70</v>
      </c>
      <c r="B77" s="21"/>
      <c r="C77" s="21"/>
      <c r="D77" s="21"/>
      <c r="E77" s="21"/>
      <c r="F77" s="21">
        <f>F72</f>
        <v>444</v>
      </c>
    </row>
    <row r="78" spans="1:8" x14ac:dyDescent="0.25">
      <c r="A78" s="23" t="s">
        <v>71</v>
      </c>
      <c r="B78" s="21"/>
      <c r="C78" s="21">
        <v>102.75</v>
      </c>
      <c r="D78" s="21"/>
      <c r="E78" s="21"/>
      <c r="F78" s="21"/>
    </row>
    <row r="79" spans="1:8" x14ac:dyDescent="0.25">
      <c r="A79" s="23" t="s">
        <v>72</v>
      </c>
      <c r="B79" s="21"/>
      <c r="C79" s="21">
        <v>102.75</v>
      </c>
      <c r="D79" s="21"/>
      <c r="E79" s="21"/>
      <c r="F79" s="21"/>
      <c r="H79" s="13"/>
    </row>
    <row r="80" spans="1:8" ht="26.25" x14ac:dyDescent="0.25">
      <c r="A80" s="24" t="s">
        <v>73</v>
      </c>
      <c r="B80" s="25">
        <v>72</v>
      </c>
      <c r="C80" s="25"/>
      <c r="D80" s="25"/>
      <c r="E80" s="25">
        <f>B80*0.888</f>
        <v>63.936</v>
      </c>
      <c r="F80" s="25"/>
    </row>
    <row r="81" spans="1:6" x14ac:dyDescent="0.25">
      <c r="A81" s="24" t="s">
        <v>74</v>
      </c>
      <c r="B81" s="25"/>
      <c r="C81" s="25"/>
      <c r="D81" s="25">
        <v>10</v>
      </c>
      <c r="E81" s="25"/>
      <c r="F81" s="25"/>
    </row>
    <row r="82" spans="1:6" x14ac:dyDescent="0.25">
      <c r="A82" s="24"/>
      <c r="B82" s="25"/>
      <c r="C82" s="25"/>
      <c r="D82" s="25"/>
      <c r="E82" s="25"/>
      <c r="F82" s="25"/>
    </row>
    <row r="83" spans="1:6" ht="15.75" x14ac:dyDescent="0.25">
      <c r="A83" s="30" t="s">
        <v>75</v>
      </c>
      <c r="B83" s="30"/>
      <c r="C83" s="30"/>
      <c r="D83" s="30"/>
      <c r="E83" s="30"/>
      <c r="F83" s="30"/>
    </row>
    <row r="84" spans="1:6" x14ac:dyDescent="0.25">
      <c r="A84" s="17" t="s">
        <v>76</v>
      </c>
      <c r="B84" s="15" t="s">
        <v>2</v>
      </c>
      <c r="C84" s="15" t="s">
        <v>3</v>
      </c>
      <c r="D84" s="15" t="s">
        <v>4</v>
      </c>
      <c r="E84" s="15" t="s">
        <v>5</v>
      </c>
      <c r="F84" s="15" t="s">
        <v>6</v>
      </c>
    </row>
    <row r="85" spans="1:6" x14ac:dyDescent="0.25">
      <c r="A85" s="16" t="s">
        <v>77</v>
      </c>
      <c r="B85" s="16">
        <v>7800</v>
      </c>
      <c r="C85" s="16">
        <v>4</v>
      </c>
      <c r="D85" s="16">
        <f>B85*C85</f>
        <v>31200</v>
      </c>
      <c r="E85" s="16">
        <v>12.13</v>
      </c>
      <c r="F85" s="16">
        <f>D85*E85/1000</f>
        <v>378.45600000000002</v>
      </c>
    </row>
    <row r="86" spans="1:6" x14ac:dyDescent="0.25">
      <c r="A86" s="16" t="s">
        <v>78</v>
      </c>
      <c r="B86" s="16">
        <v>7050</v>
      </c>
      <c r="C86" s="16">
        <v>8</v>
      </c>
      <c r="D86" s="16">
        <f t="shared" ref="D86:D102" si="6">B86*C86</f>
        <v>56400</v>
      </c>
      <c r="E86" s="16">
        <v>12.13</v>
      </c>
      <c r="F86" s="16">
        <f t="shared" ref="F86:F102" si="7">D86*E86/1000</f>
        <v>684.13199999999995</v>
      </c>
    </row>
    <row r="87" spans="1:6" x14ac:dyDescent="0.25">
      <c r="A87" s="16" t="s">
        <v>79</v>
      </c>
      <c r="B87" s="16">
        <v>900</v>
      </c>
      <c r="C87" s="16">
        <v>12</v>
      </c>
      <c r="D87" s="16">
        <f t="shared" si="6"/>
        <v>10800</v>
      </c>
      <c r="E87" s="16">
        <v>12.13</v>
      </c>
      <c r="F87" s="16">
        <f t="shared" si="7"/>
        <v>131.00400000000002</v>
      </c>
    </row>
    <row r="88" spans="1:6" x14ac:dyDescent="0.25">
      <c r="A88" s="16" t="s">
        <v>80</v>
      </c>
      <c r="B88" s="16">
        <v>800</v>
      </c>
      <c r="C88" s="16">
        <v>24</v>
      </c>
      <c r="D88" s="16">
        <f t="shared" si="6"/>
        <v>19200</v>
      </c>
      <c r="E88" s="16">
        <v>12.13</v>
      </c>
      <c r="F88" s="16">
        <f t="shared" si="7"/>
        <v>232.89600000000002</v>
      </c>
    </row>
    <row r="89" spans="1:6" x14ac:dyDescent="0.25">
      <c r="A89" s="16" t="s">
        <v>81</v>
      </c>
      <c r="B89" s="16">
        <v>3290</v>
      </c>
      <c r="C89" s="16">
        <v>8</v>
      </c>
      <c r="D89" s="16">
        <f t="shared" si="6"/>
        <v>26320</v>
      </c>
      <c r="E89" s="16">
        <v>12.13</v>
      </c>
      <c r="F89" s="16">
        <f t="shared" si="7"/>
        <v>319.26160000000004</v>
      </c>
    </row>
    <row r="90" spans="1:6" x14ac:dyDescent="0.25">
      <c r="A90" s="16" t="s">
        <v>82</v>
      </c>
      <c r="B90" s="16">
        <v>4260</v>
      </c>
      <c r="C90" s="16">
        <v>8</v>
      </c>
      <c r="D90" s="16">
        <f t="shared" si="6"/>
        <v>34080</v>
      </c>
      <c r="E90" s="16">
        <v>12.13</v>
      </c>
      <c r="F90" s="16">
        <f t="shared" si="7"/>
        <v>413.3904</v>
      </c>
    </row>
    <row r="91" spans="1:6" x14ac:dyDescent="0.25">
      <c r="A91" s="16" t="s">
        <v>83</v>
      </c>
      <c r="B91" s="16">
        <v>1560</v>
      </c>
      <c r="C91" s="16">
        <v>8</v>
      </c>
      <c r="D91" s="16">
        <f t="shared" si="6"/>
        <v>12480</v>
      </c>
      <c r="E91" s="16">
        <v>12.13</v>
      </c>
      <c r="F91" s="16">
        <f t="shared" si="7"/>
        <v>151.38240000000002</v>
      </c>
    </row>
    <row r="92" spans="1:6" x14ac:dyDescent="0.25">
      <c r="A92" s="16" t="s">
        <v>84</v>
      </c>
      <c r="B92" s="16">
        <v>1730</v>
      </c>
      <c r="C92" s="16">
        <v>2</v>
      </c>
      <c r="D92" s="16">
        <f t="shared" ref="D92" si="8">B92*C92</f>
        <v>3460</v>
      </c>
      <c r="E92" s="16">
        <v>12.13</v>
      </c>
      <c r="F92" s="16">
        <f t="shared" ref="F92" si="9">D92*E92/1000</f>
        <v>41.969800000000006</v>
      </c>
    </row>
    <row r="93" spans="1:6" x14ac:dyDescent="0.25">
      <c r="A93" s="17" t="s">
        <v>18</v>
      </c>
      <c r="B93" s="16"/>
      <c r="C93" s="16"/>
      <c r="D93" s="17">
        <f>SUM(D85:D92)</f>
        <v>193940</v>
      </c>
      <c r="E93" s="17"/>
      <c r="F93" s="17">
        <f>SUM(F85:F92)</f>
        <v>2352.4922000000001</v>
      </c>
    </row>
    <row r="94" spans="1:6" x14ac:dyDescent="0.25">
      <c r="A94" s="17" t="s">
        <v>56</v>
      </c>
      <c r="B94" s="17"/>
      <c r="C94" s="17"/>
      <c r="D94" s="17"/>
      <c r="E94" s="17"/>
      <c r="F94" s="17"/>
    </row>
    <row r="95" spans="1:6" x14ac:dyDescent="0.25">
      <c r="A95" s="16" t="s">
        <v>84</v>
      </c>
      <c r="B95" s="16">
        <v>3700</v>
      </c>
      <c r="C95" s="16">
        <v>2</v>
      </c>
      <c r="D95" s="16">
        <f t="shared" si="6"/>
        <v>7400</v>
      </c>
      <c r="E95" s="16">
        <v>37.229999999999997</v>
      </c>
      <c r="F95" s="16">
        <f t="shared" si="7"/>
        <v>275.50200000000001</v>
      </c>
    </row>
    <row r="96" spans="1:6" x14ac:dyDescent="0.25">
      <c r="A96" s="17" t="s">
        <v>18</v>
      </c>
      <c r="B96" s="16"/>
      <c r="C96" s="16"/>
      <c r="D96" s="17">
        <f>SUM(D95)</f>
        <v>7400</v>
      </c>
      <c r="E96" s="17"/>
      <c r="F96" s="17">
        <f>SUM(F95)</f>
        <v>275.50200000000001</v>
      </c>
    </row>
    <row r="97" spans="1:6" x14ac:dyDescent="0.25">
      <c r="A97" s="17" t="s">
        <v>85</v>
      </c>
      <c r="B97" s="17"/>
      <c r="C97" s="17"/>
      <c r="D97" s="17"/>
      <c r="E97" s="17"/>
      <c r="F97" s="17"/>
    </row>
    <row r="98" spans="1:6" x14ac:dyDescent="0.25">
      <c r="A98" s="16" t="s">
        <v>86</v>
      </c>
      <c r="B98" s="16">
        <v>11200</v>
      </c>
      <c r="C98" s="16">
        <v>1</v>
      </c>
      <c r="D98" s="16">
        <f t="shared" si="6"/>
        <v>11200</v>
      </c>
      <c r="E98" s="16">
        <v>90.7</v>
      </c>
      <c r="F98" s="16">
        <f t="shared" si="7"/>
        <v>1015.84</v>
      </c>
    </row>
    <row r="99" spans="1:6" x14ac:dyDescent="0.25">
      <c r="A99" s="16" t="s">
        <v>87</v>
      </c>
      <c r="B99" s="16">
        <v>5340</v>
      </c>
      <c r="C99" s="16">
        <v>3</v>
      </c>
      <c r="D99" s="16">
        <f t="shared" si="6"/>
        <v>16020</v>
      </c>
      <c r="E99" s="16">
        <v>12.13</v>
      </c>
      <c r="F99" s="16">
        <f t="shared" si="7"/>
        <v>194.32259999999999</v>
      </c>
    </row>
    <row r="100" spans="1:6" x14ac:dyDescent="0.25">
      <c r="A100" s="16" t="s">
        <v>88</v>
      </c>
      <c r="B100" s="16">
        <v>3250</v>
      </c>
      <c r="C100" s="16">
        <v>2</v>
      </c>
      <c r="D100" s="16">
        <f t="shared" si="6"/>
        <v>6500</v>
      </c>
      <c r="E100" s="16">
        <v>12.13</v>
      </c>
      <c r="F100" s="16">
        <f t="shared" si="7"/>
        <v>78.844999999999999</v>
      </c>
    </row>
    <row r="101" spans="1:6" x14ac:dyDescent="0.25">
      <c r="A101" s="16" t="s">
        <v>89</v>
      </c>
      <c r="B101" s="16">
        <v>1820</v>
      </c>
      <c r="C101" s="16">
        <v>2</v>
      </c>
      <c r="D101" s="16">
        <f t="shared" si="6"/>
        <v>3640</v>
      </c>
      <c r="E101" s="16">
        <v>12.13</v>
      </c>
      <c r="F101" s="16">
        <f t="shared" si="7"/>
        <v>44.153200000000005</v>
      </c>
    </row>
    <row r="102" spans="1:6" x14ac:dyDescent="0.25">
      <c r="A102" s="16" t="s">
        <v>90</v>
      </c>
      <c r="B102" s="16">
        <v>2650</v>
      </c>
      <c r="C102" s="16">
        <v>2</v>
      </c>
      <c r="D102" s="16">
        <f t="shared" si="6"/>
        <v>5300</v>
      </c>
      <c r="E102" s="16">
        <v>12.13</v>
      </c>
      <c r="F102" s="16">
        <f t="shared" si="7"/>
        <v>64.289000000000001</v>
      </c>
    </row>
    <row r="103" spans="1:6" x14ac:dyDescent="0.25">
      <c r="A103" s="16" t="s">
        <v>91</v>
      </c>
      <c r="B103" s="16">
        <v>6760</v>
      </c>
      <c r="C103" s="16">
        <v>2</v>
      </c>
      <c r="D103" s="16">
        <f t="shared" ref="D103:D106" si="10">B103*C103</f>
        <v>13520</v>
      </c>
      <c r="E103" s="16">
        <v>12.13</v>
      </c>
      <c r="F103" s="16">
        <f t="shared" ref="F103:F106" si="11">D103*E103/1000</f>
        <v>163.99760000000001</v>
      </c>
    </row>
    <row r="104" spans="1:6" x14ac:dyDescent="0.25">
      <c r="A104" s="16" t="s">
        <v>92</v>
      </c>
      <c r="B104" s="16">
        <v>1630</v>
      </c>
      <c r="C104" s="16">
        <v>2</v>
      </c>
      <c r="D104" s="16">
        <f t="shared" si="10"/>
        <v>3260</v>
      </c>
      <c r="E104" s="16">
        <v>12.13</v>
      </c>
      <c r="F104" s="16">
        <f t="shared" si="11"/>
        <v>39.543800000000005</v>
      </c>
    </row>
    <row r="105" spans="1:6" x14ac:dyDescent="0.25">
      <c r="A105" s="16" t="s">
        <v>93</v>
      </c>
      <c r="B105" s="16">
        <v>3095</v>
      </c>
      <c r="C105" s="16">
        <v>2</v>
      </c>
      <c r="D105" s="16">
        <f t="shared" si="10"/>
        <v>6190</v>
      </c>
      <c r="E105" s="16">
        <v>12.13</v>
      </c>
      <c r="F105" s="16">
        <f t="shared" si="11"/>
        <v>75.084700000000012</v>
      </c>
    </row>
    <row r="106" spans="1:6" x14ac:dyDescent="0.25">
      <c r="A106" s="16" t="s">
        <v>94</v>
      </c>
      <c r="B106" s="16">
        <v>5740</v>
      </c>
      <c r="C106" s="16">
        <v>2</v>
      </c>
      <c r="D106" s="16">
        <f t="shared" si="10"/>
        <v>11480</v>
      </c>
      <c r="E106" s="16">
        <v>12.13</v>
      </c>
      <c r="F106" s="16">
        <f t="shared" si="11"/>
        <v>139.25240000000002</v>
      </c>
    </row>
    <row r="107" spans="1:6" x14ac:dyDescent="0.25">
      <c r="A107" s="16" t="s">
        <v>95</v>
      </c>
      <c r="B107" s="16"/>
      <c r="C107" s="16"/>
      <c r="D107" s="16">
        <f t="shared" ref="D107:D108" si="12">B107*C107</f>
        <v>0</v>
      </c>
      <c r="E107" s="16">
        <v>12.13</v>
      </c>
      <c r="F107" s="16">
        <f t="shared" ref="F107:F108" si="13">D107*E107/1000</f>
        <v>0</v>
      </c>
    </row>
    <row r="108" spans="1:6" x14ac:dyDescent="0.25">
      <c r="A108" s="16" t="s">
        <v>96</v>
      </c>
      <c r="B108" s="16">
        <v>1630</v>
      </c>
      <c r="C108" s="16">
        <v>2</v>
      </c>
      <c r="D108" s="16">
        <f t="shared" si="12"/>
        <v>3260</v>
      </c>
      <c r="E108" s="16">
        <v>12.13</v>
      </c>
      <c r="F108" s="16">
        <f t="shared" si="13"/>
        <v>39.543800000000005</v>
      </c>
    </row>
    <row r="109" spans="1:6" x14ac:dyDescent="0.25">
      <c r="A109" s="17" t="s">
        <v>18</v>
      </c>
      <c r="B109" s="16"/>
      <c r="C109" s="16"/>
      <c r="D109" s="17">
        <f>SUM(D98:D108)</f>
        <v>80370</v>
      </c>
      <c r="E109" s="17"/>
      <c r="F109" s="17">
        <f>SUM(F98:F108)</f>
        <v>1854.8721</v>
      </c>
    </row>
    <row r="110" spans="1:6" x14ac:dyDescent="0.25">
      <c r="A110" s="17" t="s">
        <v>19</v>
      </c>
      <c r="B110" s="35" t="s">
        <v>20</v>
      </c>
      <c r="C110" s="35"/>
      <c r="D110" s="15" t="s">
        <v>3</v>
      </c>
      <c r="E110" s="27" t="s">
        <v>61</v>
      </c>
      <c r="F110" s="15" t="s">
        <v>6</v>
      </c>
    </row>
    <row r="111" spans="1:6" x14ac:dyDescent="0.25">
      <c r="A111" s="16" t="s">
        <v>63</v>
      </c>
      <c r="B111" s="32" t="s">
        <v>23</v>
      </c>
      <c r="C111" s="32"/>
      <c r="D111" s="16">
        <v>2</v>
      </c>
      <c r="E111" s="16">
        <v>121.28</v>
      </c>
      <c r="F111" s="16">
        <f t="shared" ref="F111:F115" si="14">D111*E111</f>
        <v>242.56</v>
      </c>
    </row>
    <row r="112" spans="1:6" x14ac:dyDescent="0.25">
      <c r="A112" s="16" t="s">
        <v>97</v>
      </c>
      <c r="B112" s="32" t="s">
        <v>23</v>
      </c>
      <c r="C112" s="32"/>
      <c r="D112" s="16">
        <v>6</v>
      </c>
      <c r="E112" s="16">
        <v>12.56</v>
      </c>
      <c r="F112" s="16">
        <f t="shared" si="14"/>
        <v>75.36</v>
      </c>
    </row>
    <row r="113" spans="1:6" x14ac:dyDescent="0.25">
      <c r="A113" s="16" t="s">
        <v>98</v>
      </c>
      <c r="B113" s="32" t="s">
        <v>23</v>
      </c>
      <c r="C113" s="32"/>
      <c r="D113" s="16">
        <v>8</v>
      </c>
      <c r="E113" s="16">
        <v>28.26</v>
      </c>
      <c r="F113" s="16">
        <f t="shared" si="14"/>
        <v>226.08</v>
      </c>
    </row>
    <row r="114" spans="1:6" x14ac:dyDescent="0.25">
      <c r="A114" s="16" t="s">
        <v>99</v>
      </c>
      <c r="B114" s="26"/>
      <c r="C114" s="26"/>
      <c r="D114" s="16">
        <v>72</v>
      </c>
      <c r="E114" s="16">
        <v>4.62</v>
      </c>
      <c r="F114" s="16">
        <f t="shared" si="14"/>
        <v>332.64</v>
      </c>
    </row>
    <row r="115" spans="1:6" x14ac:dyDescent="0.25">
      <c r="A115" s="16" t="s">
        <v>100</v>
      </c>
      <c r="B115" s="26"/>
      <c r="C115" s="26"/>
      <c r="D115" s="16">
        <v>24</v>
      </c>
      <c r="E115" s="16">
        <v>2.31</v>
      </c>
      <c r="F115" s="16">
        <f t="shared" si="14"/>
        <v>55.44</v>
      </c>
    </row>
    <row r="116" spans="1:6" x14ac:dyDescent="0.25">
      <c r="A116" s="17" t="s">
        <v>25</v>
      </c>
      <c r="B116" s="17"/>
      <c r="C116" s="17"/>
      <c r="D116" s="17">
        <f>SUM(D111:D115)</f>
        <v>112</v>
      </c>
      <c r="E116" s="17"/>
      <c r="F116" s="17">
        <f>SUM(F111:F115)</f>
        <v>932.07999999999993</v>
      </c>
    </row>
    <row r="117" spans="1:6" x14ac:dyDescent="0.25">
      <c r="A117" s="17" t="s">
        <v>26</v>
      </c>
      <c r="B117" s="36" t="s">
        <v>27</v>
      </c>
      <c r="C117" s="36"/>
      <c r="D117" s="15" t="s">
        <v>67</v>
      </c>
      <c r="E117" s="37" t="s">
        <v>29</v>
      </c>
      <c r="F117" s="37"/>
    </row>
    <row r="118" spans="1:6" x14ac:dyDescent="0.25">
      <c r="A118" s="16" t="s">
        <v>63</v>
      </c>
      <c r="B118" s="32" t="s">
        <v>68</v>
      </c>
      <c r="C118" s="32"/>
      <c r="D118" s="16">
        <v>28</v>
      </c>
      <c r="E118" s="34">
        <f>D118*D111</f>
        <v>56</v>
      </c>
      <c r="F118" s="34"/>
    </row>
    <row r="119" spans="1:6" x14ac:dyDescent="0.25">
      <c r="A119" s="16" t="s">
        <v>97</v>
      </c>
      <c r="B119" s="32" t="s">
        <v>30</v>
      </c>
      <c r="C119" s="32"/>
      <c r="D119" s="17">
        <v>8</v>
      </c>
      <c r="E119" s="34">
        <f t="shared" ref="E119" si="15">D119*D112</f>
        <v>48</v>
      </c>
      <c r="F119" s="34"/>
    </row>
    <row r="120" spans="1:6" x14ac:dyDescent="0.25">
      <c r="A120" s="16" t="s">
        <v>98</v>
      </c>
      <c r="B120" s="32" t="s">
        <v>30</v>
      </c>
      <c r="C120" s="32"/>
      <c r="D120" s="17">
        <v>4</v>
      </c>
      <c r="E120" s="34">
        <f>D120*D113</f>
        <v>32</v>
      </c>
      <c r="F120" s="34"/>
    </row>
    <row r="121" spans="1:6" x14ac:dyDescent="0.25">
      <c r="A121" s="17" t="s">
        <v>31</v>
      </c>
      <c r="B121" s="17"/>
      <c r="C121" s="17"/>
      <c r="D121" s="17"/>
      <c r="E121" s="17"/>
      <c r="F121" s="17">
        <f>SUM(E118:F120)</f>
        <v>136</v>
      </c>
    </row>
    <row r="122" spans="1:6" x14ac:dyDescent="0.25">
      <c r="A122" s="17" t="s">
        <v>101</v>
      </c>
      <c r="B122" s="28"/>
      <c r="C122" s="28"/>
      <c r="D122" s="17"/>
      <c r="E122" s="28"/>
      <c r="F122" s="28"/>
    </row>
    <row r="123" spans="1:6" x14ac:dyDescent="0.25">
      <c r="A123" s="20" t="s">
        <v>33</v>
      </c>
      <c r="B123" s="15" t="s">
        <v>34</v>
      </c>
      <c r="C123" s="28" t="s">
        <v>35</v>
      </c>
      <c r="D123" s="28" t="s">
        <v>36</v>
      </c>
      <c r="E123" s="15" t="s">
        <v>37</v>
      </c>
      <c r="F123" s="28" t="s">
        <v>38</v>
      </c>
    </row>
    <row r="124" spans="1:6" x14ac:dyDescent="0.25">
      <c r="A124" s="29" t="s">
        <v>39</v>
      </c>
      <c r="B124" s="21"/>
      <c r="C124" s="21"/>
      <c r="D124" s="21"/>
      <c r="E124" s="21">
        <f>F93+F96+F109</f>
        <v>4482.8662999999997</v>
      </c>
      <c r="F124" s="21"/>
    </row>
    <row r="125" spans="1:6" x14ac:dyDescent="0.25">
      <c r="A125" s="23" t="s">
        <v>40</v>
      </c>
      <c r="B125" s="21"/>
      <c r="C125" s="21"/>
      <c r="D125" s="21"/>
      <c r="E125" s="21">
        <f>F116</f>
        <v>932.07999999999993</v>
      </c>
      <c r="F125" s="21"/>
    </row>
    <row r="126" spans="1:6" x14ac:dyDescent="0.25">
      <c r="A126" s="23" t="s">
        <v>26</v>
      </c>
      <c r="B126" s="21"/>
      <c r="C126" s="21"/>
      <c r="D126" s="21"/>
      <c r="E126" s="21"/>
      <c r="F126" s="21">
        <f>F121</f>
        <v>136</v>
      </c>
    </row>
    <row r="127" spans="1:6" x14ac:dyDescent="0.25">
      <c r="A127" s="23" t="s">
        <v>71</v>
      </c>
      <c r="B127" s="21"/>
      <c r="C127" s="21">
        <v>107.5</v>
      </c>
      <c r="D127" s="21"/>
      <c r="E127" s="21"/>
      <c r="F127" s="21"/>
    </row>
    <row r="128" spans="1:6" x14ac:dyDescent="0.25">
      <c r="A128" s="23" t="s">
        <v>72</v>
      </c>
      <c r="B128" s="21"/>
      <c r="C128" s="21">
        <v>107.5</v>
      </c>
      <c r="D128" s="21"/>
      <c r="E128" s="21"/>
      <c r="F128" s="21"/>
    </row>
    <row r="129" spans="1:6" ht="26.25" x14ac:dyDescent="0.25">
      <c r="A129" s="24" t="s">
        <v>73</v>
      </c>
      <c r="B129" s="25">
        <v>72</v>
      </c>
      <c r="C129" s="25"/>
      <c r="D129" s="25"/>
      <c r="E129" s="25">
        <f>B129*0.888</f>
        <v>63.936</v>
      </c>
      <c r="F129" s="25"/>
    </row>
    <row r="130" spans="1:6" x14ac:dyDescent="0.25">
      <c r="A130" s="24" t="s">
        <v>74</v>
      </c>
      <c r="B130" s="25"/>
      <c r="C130" s="25"/>
      <c r="D130" s="25">
        <v>11</v>
      </c>
      <c r="E130" s="25"/>
      <c r="F130" s="25"/>
    </row>
    <row r="131" spans="1:6" x14ac:dyDescent="0.25">
      <c r="A131" s="24"/>
      <c r="B131" s="25"/>
      <c r="C131" s="25"/>
      <c r="D131" s="25"/>
      <c r="E131" s="25"/>
      <c r="F131" s="25"/>
    </row>
    <row r="132" spans="1:6" ht="15.75" x14ac:dyDescent="0.25">
      <c r="A132" s="30" t="s">
        <v>102</v>
      </c>
      <c r="B132" s="30"/>
      <c r="C132" s="30"/>
      <c r="D132" s="30"/>
      <c r="E132" s="30"/>
      <c r="F132" s="30"/>
    </row>
    <row r="133" spans="1:6" x14ac:dyDescent="0.25">
      <c r="A133" s="17" t="s">
        <v>76</v>
      </c>
      <c r="B133" s="15" t="s">
        <v>2</v>
      </c>
      <c r="C133" s="15" t="s">
        <v>3</v>
      </c>
      <c r="D133" s="15" t="s">
        <v>4</v>
      </c>
      <c r="E133" s="15" t="s">
        <v>5</v>
      </c>
      <c r="F133" s="15" t="s">
        <v>6</v>
      </c>
    </row>
    <row r="134" spans="1:6" x14ac:dyDescent="0.25">
      <c r="A134" s="16" t="s">
        <v>103</v>
      </c>
      <c r="B134" s="16">
        <v>1450</v>
      </c>
      <c r="C134" s="16">
        <v>2</v>
      </c>
      <c r="D134" s="16">
        <f t="shared" ref="D134" si="16">B134*C134</f>
        <v>2900</v>
      </c>
      <c r="E134" s="16">
        <v>12.13</v>
      </c>
      <c r="F134" s="16">
        <f t="shared" ref="F134" si="17">D134*E134/1000</f>
        <v>35.177</v>
      </c>
    </row>
    <row r="135" spans="1:6" x14ac:dyDescent="0.25">
      <c r="A135" s="16" t="s">
        <v>104</v>
      </c>
      <c r="B135" s="16">
        <v>2750</v>
      </c>
      <c r="C135" s="16">
        <v>3</v>
      </c>
      <c r="D135" s="16">
        <f t="shared" ref="D135:D142" si="18">B135*C135</f>
        <v>8250</v>
      </c>
      <c r="E135" s="16">
        <v>12.13</v>
      </c>
      <c r="F135" s="16">
        <f t="shared" ref="F135:F142" si="19">D135*E135/1000</f>
        <v>100.07250000000001</v>
      </c>
    </row>
    <row r="136" spans="1:6" x14ac:dyDescent="0.25">
      <c r="A136" s="16" t="s">
        <v>105</v>
      </c>
      <c r="B136" s="16">
        <v>3380</v>
      </c>
      <c r="C136" s="16">
        <v>3</v>
      </c>
      <c r="D136" s="16">
        <f t="shared" si="18"/>
        <v>10140</v>
      </c>
      <c r="E136" s="16">
        <v>12.13</v>
      </c>
      <c r="F136" s="16">
        <f t="shared" si="19"/>
        <v>122.99820000000001</v>
      </c>
    </row>
    <row r="137" spans="1:6" x14ac:dyDescent="0.25">
      <c r="A137" s="16" t="s">
        <v>106</v>
      </c>
      <c r="B137" s="16">
        <v>1900</v>
      </c>
      <c r="C137" s="16">
        <v>1</v>
      </c>
      <c r="D137" s="16">
        <f t="shared" si="18"/>
        <v>1900</v>
      </c>
      <c r="E137" s="16">
        <v>12.13</v>
      </c>
      <c r="F137" s="16">
        <f t="shared" si="19"/>
        <v>23.047000000000001</v>
      </c>
    </row>
    <row r="138" spans="1:6" x14ac:dyDescent="0.25">
      <c r="A138" s="16" t="s">
        <v>107</v>
      </c>
      <c r="B138" s="16">
        <v>5100</v>
      </c>
      <c r="C138" s="16">
        <v>1</v>
      </c>
      <c r="D138" s="16">
        <f t="shared" si="18"/>
        <v>5100</v>
      </c>
      <c r="E138" s="16">
        <v>12.13</v>
      </c>
      <c r="F138" s="16">
        <f t="shared" si="19"/>
        <v>61.863000000000007</v>
      </c>
    </row>
    <row r="139" spans="1:6" x14ac:dyDescent="0.25">
      <c r="A139" s="16" t="s">
        <v>108</v>
      </c>
      <c r="B139" s="16">
        <v>1700</v>
      </c>
      <c r="C139" s="16">
        <v>4</v>
      </c>
      <c r="D139" s="16">
        <f t="shared" si="18"/>
        <v>6800</v>
      </c>
      <c r="E139" s="16">
        <v>12.13</v>
      </c>
      <c r="F139" s="16">
        <f t="shared" si="19"/>
        <v>82.483999999999995</v>
      </c>
    </row>
    <row r="140" spans="1:6" x14ac:dyDescent="0.25">
      <c r="A140" s="16" t="s">
        <v>109</v>
      </c>
      <c r="B140" s="16">
        <v>1500</v>
      </c>
      <c r="C140" s="16">
        <v>4</v>
      </c>
      <c r="D140" s="16">
        <f t="shared" si="18"/>
        <v>6000</v>
      </c>
      <c r="E140" s="16">
        <v>12.13</v>
      </c>
      <c r="F140" s="16">
        <f t="shared" si="19"/>
        <v>72.78</v>
      </c>
    </row>
    <row r="141" spans="1:6" x14ac:dyDescent="0.25">
      <c r="A141" s="16" t="s">
        <v>110</v>
      </c>
      <c r="B141" s="16">
        <v>1410</v>
      </c>
      <c r="C141" s="16">
        <v>4</v>
      </c>
      <c r="D141" s="16">
        <f t="shared" si="18"/>
        <v>5640</v>
      </c>
      <c r="E141" s="16">
        <v>12.13</v>
      </c>
      <c r="F141" s="16">
        <f t="shared" si="19"/>
        <v>68.413200000000018</v>
      </c>
    </row>
    <row r="142" spans="1:6" x14ac:dyDescent="0.25">
      <c r="A142" s="16" t="s">
        <v>111</v>
      </c>
      <c r="B142" s="16">
        <v>4117</v>
      </c>
      <c r="C142" s="16">
        <v>4</v>
      </c>
      <c r="D142" s="16">
        <f t="shared" si="18"/>
        <v>16468</v>
      </c>
      <c r="E142" s="16">
        <v>12.13</v>
      </c>
      <c r="F142" s="16">
        <f t="shared" si="19"/>
        <v>199.75684000000004</v>
      </c>
    </row>
    <row r="143" spans="1:6" x14ac:dyDescent="0.25">
      <c r="A143" s="16" t="s">
        <v>112</v>
      </c>
      <c r="B143" s="16">
        <v>6890</v>
      </c>
      <c r="C143" s="16">
        <v>2</v>
      </c>
      <c r="D143" s="16">
        <f t="shared" ref="D143:D145" si="20">B143*C143</f>
        <v>13780</v>
      </c>
      <c r="E143" s="16">
        <v>12.13</v>
      </c>
      <c r="F143" s="16">
        <f t="shared" ref="F143:F145" si="21">D143*E143/1000</f>
        <v>167.15140000000002</v>
      </c>
    </row>
    <row r="144" spans="1:6" x14ac:dyDescent="0.25">
      <c r="A144" s="16" t="s">
        <v>113</v>
      </c>
      <c r="B144" s="16">
        <v>2900</v>
      </c>
      <c r="C144" s="16">
        <v>2</v>
      </c>
      <c r="D144" s="16">
        <f t="shared" si="20"/>
        <v>5800</v>
      </c>
      <c r="E144" s="16">
        <v>12.13</v>
      </c>
      <c r="F144" s="16">
        <f t="shared" si="21"/>
        <v>70.353999999999999</v>
      </c>
    </row>
    <row r="145" spans="1:9" x14ac:dyDescent="0.25">
      <c r="A145" s="16" t="s">
        <v>114</v>
      </c>
      <c r="B145" s="16">
        <v>4920</v>
      </c>
      <c r="C145" s="16">
        <v>4</v>
      </c>
      <c r="D145" s="16">
        <f t="shared" si="20"/>
        <v>19680</v>
      </c>
      <c r="E145" s="16">
        <v>12.13</v>
      </c>
      <c r="F145" s="16">
        <f t="shared" si="21"/>
        <v>238.71840000000003</v>
      </c>
    </row>
    <row r="146" spans="1:9" x14ac:dyDescent="0.25">
      <c r="A146" s="16" t="s">
        <v>115</v>
      </c>
      <c r="B146" s="16">
        <v>3060</v>
      </c>
      <c r="C146" s="16">
        <v>4</v>
      </c>
      <c r="D146" s="16">
        <f t="shared" ref="D146" si="22">B146*C146</f>
        <v>12240</v>
      </c>
      <c r="E146" s="16">
        <v>12.13</v>
      </c>
      <c r="F146" s="16">
        <f t="shared" ref="F146" si="23">D146*E146/1000</f>
        <v>148.47120000000001</v>
      </c>
    </row>
    <row r="147" spans="1:9" x14ac:dyDescent="0.25">
      <c r="A147" s="17" t="s">
        <v>18</v>
      </c>
      <c r="B147" s="16"/>
      <c r="C147" s="16"/>
      <c r="D147" s="17">
        <f>SUM(D134:D146)</f>
        <v>114698</v>
      </c>
      <c r="E147" s="17"/>
      <c r="F147" s="17">
        <f>SUM(F134:F146)</f>
        <v>1391.28674</v>
      </c>
    </row>
    <row r="148" spans="1:9" x14ac:dyDescent="0.25">
      <c r="A148" s="17" t="s">
        <v>19</v>
      </c>
      <c r="B148" s="35" t="s">
        <v>20</v>
      </c>
      <c r="C148" s="35"/>
      <c r="D148" s="15" t="s">
        <v>3</v>
      </c>
      <c r="E148" s="27" t="s">
        <v>61</v>
      </c>
      <c r="F148" s="15" t="s">
        <v>6</v>
      </c>
    </row>
    <row r="149" spans="1:9" x14ac:dyDescent="0.25">
      <c r="A149" s="16" t="s">
        <v>22</v>
      </c>
      <c r="B149" s="32" t="s">
        <v>23</v>
      </c>
      <c r="C149" s="32"/>
      <c r="D149" s="16">
        <v>7</v>
      </c>
      <c r="E149" s="16">
        <v>10.99</v>
      </c>
      <c r="F149" s="16">
        <f t="shared" ref="F149:F151" si="24">D149*E149</f>
        <v>76.930000000000007</v>
      </c>
    </row>
    <row r="150" spans="1:9" x14ac:dyDescent="0.25">
      <c r="A150" s="16" t="s">
        <v>24</v>
      </c>
      <c r="B150" s="32" t="s">
        <v>23</v>
      </c>
      <c r="C150" s="32"/>
      <c r="D150" s="16">
        <v>7</v>
      </c>
      <c r="E150" s="16">
        <v>5.5</v>
      </c>
      <c r="F150" s="16">
        <f t="shared" si="24"/>
        <v>38.5</v>
      </c>
    </row>
    <row r="151" spans="1:9" x14ac:dyDescent="0.25">
      <c r="A151" s="16" t="s">
        <v>116</v>
      </c>
      <c r="B151" s="32" t="s">
        <v>23</v>
      </c>
      <c r="C151" s="32"/>
      <c r="D151" s="16">
        <v>8</v>
      </c>
      <c r="E151" s="16">
        <v>8.25</v>
      </c>
      <c r="F151" s="16">
        <f t="shared" si="24"/>
        <v>66</v>
      </c>
    </row>
    <row r="152" spans="1:9" x14ac:dyDescent="0.25">
      <c r="A152" s="17" t="s">
        <v>25</v>
      </c>
      <c r="B152" s="17"/>
      <c r="C152" s="17"/>
      <c r="D152" s="17">
        <f>SUM(D149:D151)</f>
        <v>22</v>
      </c>
      <c r="E152" s="17"/>
      <c r="F152" s="17">
        <f>SUM(F149:F151)</f>
        <v>181.43</v>
      </c>
      <c r="G152" s="9"/>
      <c r="H152" s="9"/>
      <c r="I152" s="9"/>
    </row>
    <row r="153" spans="1:9" x14ac:dyDescent="0.25">
      <c r="A153" s="17" t="s">
        <v>26</v>
      </c>
      <c r="B153" s="36" t="s">
        <v>27</v>
      </c>
      <c r="C153" s="36"/>
      <c r="D153" s="15" t="s">
        <v>67</v>
      </c>
      <c r="E153" s="37" t="s">
        <v>29</v>
      </c>
      <c r="F153" s="37"/>
      <c r="G153" s="9"/>
      <c r="H153" s="9"/>
      <c r="I153" s="9"/>
    </row>
    <row r="154" spans="1:9" x14ac:dyDescent="0.25">
      <c r="A154" s="16" t="s">
        <v>22</v>
      </c>
      <c r="B154" s="32" t="s">
        <v>30</v>
      </c>
      <c r="C154" s="32"/>
      <c r="D154" s="17">
        <v>9</v>
      </c>
      <c r="E154" s="34">
        <f>D154*D149</f>
        <v>63</v>
      </c>
      <c r="F154" s="34"/>
      <c r="G154" s="9"/>
      <c r="H154" s="9"/>
      <c r="I154" s="9"/>
    </row>
    <row r="155" spans="1:9" x14ac:dyDescent="0.25">
      <c r="A155" s="16" t="s">
        <v>24</v>
      </c>
      <c r="B155" s="32" t="s">
        <v>30</v>
      </c>
      <c r="C155" s="32"/>
      <c r="D155" s="17">
        <v>6</v>
      </c>
      <c r="E155" s="34">
        <f t="shared" ref="E155:E156" si="25">D155*D150</f>
        <v>42</v>
      </c>
      <c r="F155" s="34"/>
      <c r="G155" s="9"/>
      <c r="H155" s="9"/>
      <c r="I155" s="9"/>
    </row>
    <row r="156" spans="1:9" x14ac:dyDescent="0.25">
      <c r="A156" s="16" t="s">
        <v>116</v>
      </c>
      <c r="B156" s="32" t="s">
        <v>30</v>
      </c>
      <c r="C156" s="32"/>
      <c r="D156" s="17">
        <v>6</v>
      </c>
      <c r="E156" s="34">
        <f t="shared" si="25"/>
        <v>48</v>
      </c>
      <c r="F156" s="34"/>
      <c r="G156" s="9"/>
      <c r="H156" s="9"/>
      <c r="I156" s="9"/>
    </row>
    <row r="157" spans="1:9" x14ac:dyDescent="0.25">
      <c r="A157" s="17" t="s">
        <v>31</v>
      </c>
      <c r="B157" s="17"/>
      <c r="C157" s="17"/>
      <c r="D157" s="17"/>
      <c r="E157" s="17"/>
      <c r="F157" s="17">
        <f>SUM(E154:F156)</f>
        <v>153</v>
      </c>
      <c r="G157" s="9"/>
      <c r="H157" s="9"/>
      <c r="I157" s="9"/>
    </row>
    <row r="158" spans="1:9" x14ac:dyDescent="0.25">
      <c r="A158" s="17" t="s">
        <v>117</v>
      </c>
      <c r="B158" s="28"/>
      <c r="C158" s="28"/>
      <c r="D158" s="17"/>
      <c r="E158" s="28"/>
      <c r="F158" s="28"/>
      <c r="G158" s="9"/>
      <c r="H158" s="9"/>
      <c r="I158" s="9"/>
    </row>
    <row r="159" spans="1:9" x14ac:dyDescent="0.25">
      <c r="A159" s="20" t="s">
        <v>33</v>
      </c>
      <c r="B159" s="15" t="s">
        <v>34</v>
      </c>
      <c r="C159" s="28" t="s">
        <v>35</v>
      </c>
      <c r="D159" s="28" t="s">
        <v>36</v>
      </c>
      <c r="E159" s="15" t="s">
        <v>37</v>
      </c>
      <c r="F159" s="28" t="s">
        <v>38</v>
      </c>
      <c r="G159" s="9"/>
      <c r="H159" s="9"/>
      <c r="I159" s="9"/>
    </row>
    <row r="160" spans="1:9" x14ac:dyDescent="0.25">
      <c r="A160" s="29" t="s">
        <v>39</v>
      </c>
      <c r="B160" s="21"/>
      <c r="C160" s="21"/>
      <c r="D160" s="21"/>
      <c r="E160" s="21">
        <f>F147</f>
        <v>1391.28674</v>
      </c>
      <c r="F160" s="21"/>
      <c r="G160" s="9"/>
      <c r="H160" s="9"/>
      <c r="I160" s="9"/>
    </row>
    <row r="161" spans="1:9" x14ac:dyDescent="0.25">
      <c r="A161" s="29" t="s">
        <v>40</v>
      </c>
      <c r="B161" s="21"/>
      <c r="C161" s="21"/>
      <c r="D161" s="21"/>
      <c r="E161" s="21">
        <f>F152</f>
        <v>181.43</v>
      </c>
      <c r="F161" s="21"/>
      <c r="G161" s="9"/>
      <c r="H161" s="9"/>
      <c r="I161" s="9"/>
    </row>
    <row r="162" spans="1:9" x14ac:dyDescent="0.25">
      <c r="A162" s="29" t="s">
        <v>118</v>
      </c>
      <c r="B162" s="21"/>
      <c r="C162" s="21"/>
      <c r="D162" s="21"/>
      <c r="E162" s="21"/>
      <c r="F162" s="21">
        <f>F157</f>
        <v>153</v>
      </c>
      <c r="G162" s="9"/>
      <c r="H162" s="9"/>
      <c r="I162" s="9"/>
    </row>
    <row r="163" spans="1:9" x14ac:dyDescent="0.25">
      <c r="A163" s="17"/>
      <c r="B163" s="17"/>
      <c r="C163" s="17"/>
      <c r="D163" s="17"/>
      <c r="E163" s="17"/>
      <c r="F163" s="17"/>
      <c r="G163" s="9"/>
      <c r="H163" s="9"/>
      <c r="I163" s="9"/>
    </row>
    <row r="164" spans="1:9" x14ac:dyDescent="0.25">
      <c r="A164" s="24"/>
      <c r="B164" s="25"/>
      <c r="C164" s="25"/>
      <c r="D164" s="25"/>
      <c r="E164" s="25"/>
      <c r="F164" s="25"/>
      <c r="G164" s="9"/>
      <c r="H164" s="9"/>
      <c r="I164" s="9"/>
    </row>
    <row r="165" spans="1:9" ht="15.75" x14ac:dyDescent="0.25">
      <c r="A165" s="30" t="s">
        <v>119</v>
      </c>
      <c r="B165" s="30"/>
      <c r="C165" s="30"/>
      <c r="D165" s="30"/>
      <c r="E165" s="30"/>
      <c r="F165" s="30"/>
      <c r="G165" s="10"/>
      <c r="H165" s="10"/>
      <c r="I165" s="10"/>
    </row>
    <row r="166" spans="1:9" x14ac:dyDescent="0.25">
      <c r="A166" s="36" t="s">
        <v>120</v>
      </c>
      <c r="B166" s="36"/>
      <c r="C166" s="36" t="s">
        <v>38</v>
      </c>
      <c r="D166" s="36"/>
      <c r="E166" s="36" t="s">
        <v>3</v>
      </c>
      <c r="F166" s="36"/>
      <c r="G166" s="10"/>
      <c r="H166" s="10"/>
      <c r="I166" s="10"/>
    </row>
    <row r="167" spans="1:9" ht="30" customHeight="1" x14ac:dyDescent="0.25">
      <c r="A167" s="39" t="s">
        <v>121</v>
      </c>
      <c r="B167" s="39"/>
      <c r="C167" s="33" t="s">
        <v>37</v>
      </c>
      <c r="D167" s="33"/>
      <c r="E167" s="33">
        <f>E129+E80</f>
        <v>127.872</v>
      </c>
      <c r="F167" s="33"/>
      <c r="G167" s="11"/>
      <c r="H167" s="11"/>
      <c r="I167" s="11"/>
    </row>
    <row r="168" spans="1:9" x14ac:dyDescent="0.25">
      <c r="A168" s="40" t="s">
        <v>122</v>
      </c>
      <c r="B168" s="40"/>
      <c r="C168" s="33" t="s">
        <v>37</v>
      </c>
      <c r="D168" s="33"/>
      <c r="E168" s="33">
        <f>E26+E75+E124+E160</f>
        <v>12091.294739999998</v>
      </c>
      <c r="F168" s="33"/>
      <c r="G168" s="12"/>
      <c r="H168" s="12"/>
      <c r="I168" s="12"/>
    </row>
    <row r="169" spans="1:9" x14ac:dyDescent="0.25">
      <c r="A169" s="40" t="s">
        <v>123</v>
      </c>
      <c r="B169" s="40"/>
      <c r="C169" s="33" t="s">
        <v>35</v>
      </c>
      <c r="D169" s="33"/>
      <c r="E169" s="33">
        <f>E27+E76+E125+E161</f>
        <v>2479.4599999999996</v>
      </c>
      <c r="F169" s="33"/>
      <c r="G169" s="12"/>
      <c r="H169" s="12"/>
      <c r="I169" s="12"/>
    </row>
    <row r="170" spans="1:9" x14ac:dyDescent="0.25">
      <c r="A170" s="38" t="s">
        <v>124</v>
      </c>
      <c r="B170" s="38"/>
      <c r="C170" s="33" t="s">
        <v>38</v>
      </c>
      <c r="D170" s="33"/>
      <c r="E170" s="33">
        <f>E65+E66+E118</f>
        <v>200</v>
      </c>
      <c r="F170" s="33"/>
      <c r="G170" s="12"/>
      <c r="H170" s="12"/>
      <c r="I170" s="12"/>
    </row>
    <row r="171" spans="1:9" x14ac:dyDescent="0.25">
      <c r="A171" s="38" t="s">
        <v>125</v>
      </c>
      <c r="B171" s="38"/>
      <c r="C171" s="33" t="s">
        <v>38</v>
      </c>
      <c r="D171" s="33"/>
      <c r="E171" s="33">
        <f>E21+E22+E67+E68+E69+E70+E71+E119+E120+E154+E155+E156</f>
        <v>608</v>
      </c>
      <c r="F171" s="33"/>
      <c r="G171" s="12"/>
      <c r="H171" s="12"/>
      <c r="I171" s="12"/>
    </row>
    <row r="172" spans="1:9" x14ac:dyDescent="0.25">
      <c r="A172" s="40" t="s">
        <v>126</v>
      </c>
      <c r="B172" s="40"/>
      <c r="C172" s="33" t="s">
        <v>35</v>
      </c>
      <c r="D172" s="33"/>
      <c r="E172" s="33">
        <f>C127+C78</f>
        <v>210.25</v>
      </c>
      <c r="F172" s="33"/>
      <c r="G172" s="12"/>
      <c r="H172" s="12"/>
      <c r="I172" s="12"/>
    </row>
    <row r="173" spans="1:9" x14ac:dyDescent="0.25">
      <c r="A173" s="38" t="s">
        <v>71</v>
      </c>
      <c r="B173" s="38"/>
      <c r="C173" s="33" t="s">
        <v>35</v>
      </c>
      <c r="D173" s="33"/>
      <c r="E173" s="33">
        <f t="shared" ref="E173" si="26">C128+C79</f>
        <v>210.25</v>
      </c>
      <c r="F173" s="33"/>
      <c r="G173" s="12"/>
      <c r="H173" s="12"/>
      <c r="I173" s="12"/>
    </row>
    <row r="174" spans="1:9" x14ac:dyDescent="0.25">
      <c r="A174" s="41" t="s">
        <v>74</v>
      </c>
      <c r="B174" s="41"/>
      <c r="C174" s="33" t="s">
        <v>36</v>
      </c>
      <c r="D174" s="33"/>
      <c r="E174" s="33">
        <f>D81+D130</f>
        <v>21</v>
      </c>
      <c r="F174" s="33"/>
    </row>
    <row r="175" spans="1:9" x14ac:dyDescent="0.25">
      <c r="A175" s="3"/>
      <c r="B175" s="3"/>
      <c r="C175" s="3"/>
      <c r="D175" s="3"/>
      <c r="E175" s="3"/>
      <c r="F175" s="4"/>
    </row>
    <row r="176" spans="1:9" x14ac:dyDescent="0.25">
      <c r="A176" s="3"/>
      <c r="B176" s="3"/>
      <c r="C176" s="3"/>
      <c r="D176" s="3"/>
      <c r="E176" s="3"/>
      <c r="F176" s="4"/>
    </row>
    <row r="177" spans="1:6" x14ac:dyDescent="0.25">
      <c r="A177" s="3"/>
      <c r="B177" s="3"/>
      <c r="C177" s="3"/>
      <c r="D177" s="3"/>
      <c r="E177" s="3"/>
      <c r="F177" s="4"/>
    </row>
    <row r="178" spans="1:6" x14ac:dyDescent="0.25">
      <c r="A178" s="3"/>
      <c r="B178" s="3"/>
      <c r="C178" s="3"/>
      <c r="D178" s="3"/>
      <c r="E178" s="3"/>
      <c r="F178" s="4"/>
    </row>
    <row r="179" spans="1:6" x14ac:dyDescent="0.25">
      <c r="A179" s="3"/>
      <c r="B179" s="3"/>
      <c r="C179" s="3"/>
      <c r="D179" s="3"/>
      <c r="E179" s="3"/>
      <c r="F179" s="4"/>
    </row>
    <row r="180" spans="1:6" x14ac:dyDescent="0.25">
      <c r="A180" s="3"/>
      <c r="B180" s="3"/>
      <c r="C180" s="3"/>
      <c r="D180" s="3"/>
      <c r="E180" s="3"/>
      <c r="F180" s="4"/>
    </row>
    <row r="181" spans="1:6" x14ac:dyDescent="0.25">
      <c r="A181" s="8"/>
      <c r="B181" s="8"/>
      <c r="C181" s="7"/>
      <c r="D181" s="5"/>
      <c r="E181" s="7"/>
      <c r="F181" s="7"/>
    </row>
    <row r="182" spans="1:6" x14ac:dyDescent="0.25">
      <c r="A182" s="8"/>
      <c r="B182" s="8"/>
      <c r="C182" s="7"/>
      <c r="D182" s="5"/>
      <c r="E182" s="7"/>
      <c r="F182" s="7"/>
    </row>
    <row r="183" spans="1:6" x14ac:dyDescent="0.25">
      <c r="A183" s="8"/>
      <c r="B183" s="8"/>
      <c r="C183" s="7"/>
      <c r="D183" s="5"/>
      <c r="E183" s="7"/>
      <c r="F183" s="7"/>
    </row>
    <row r="184" spans="1:6" x14ac:dyDescent="0.25">
      <c r="A184" s="8"/>
      <c r="B184" s="8"/>
      <c r="C184" s="7"/>
      <c r="D184" s="5"/>
      <c r="E184" s="7"/>
      <c r="F184" s="7"/>
    </row>
    <row r="185" spans="1:6" x14ac:dyDescent="0.25">
      <c r="A185" s="8"/>
      <c r="B185" s="8"/>
      <c r="C185" s="7"/>
      <c r="D185" s="5"/>
      <c r="E185" s="7"/>
      <c r="F185" s="7"/>
    </row>
    <row r="186" spans="1:6" x14ac:dyDescent="0.25">
      <c r="A186" s="8"/>
      <c r="B186" s="8"/>
      <c r="C186" s="7"/>
      <c r="D186" s="5"/>
      <c r="E186" s="7"/>
      <c r="F186" s="7"/>
    </row>
    <row r="187" spans="1:6" x14ac:dyDescent="0.25">
      <c r="A187" s="8"/>
      <c r="B187" s="8"/>
      <c r="C187" s="7"/>
      <c r="D187" s="5"/>
      <c r="E187" s="7"/>
      <c r="F187" s="7"/>
    </row>
    <row r="188" spans="1:6" x14ac:dyDescent="0.25">
      <c r="A188" s="8"/>
      <c r="B188" s="8"/>
      <c r="C188" s="7"/>
      <c r="D188" s="5"/>
      <c r="E188" s="7"/>
      <c r="F188" s="7"/>
    </row>
    <row r="189" spans="1:6" x14ac:dyDescent="0.25">
      <c r="A189" s="8"/>
      <c r="B189" s="8"/>
      <c r="C189" s="7"/>
      <c r="D189" s="5"/>
      <c r="E189" s="7"/>
      <c r="F189" s="7"/>
    </row>
    <row r="190" spans="1:6" x14ac:dyDescent="0.25">
      <c r="A190" s="8"/>
      <c r="B190" s="8"/>
      <c r="C190" s="7"/>
      <c r="D190" s="5"/>
      <c r="E190" s="7"/>
      <c r="F190" s="7"/>
    </row>
    <row r="191" spans="1:6" x14ac:dyDescent="0.25">
      <c r="A191" s="8"/>
      <c r="B191" s="8"/>
      <c r="C191" s="7"/>
      <c r="D191" s="5"/>
      <c r="E191" s="7"/>
      <c r="F191" s="7"/>
    </row>
    <row r="192" spans="1:6" x14ac:dyDescent="0.25">
      <c r="A192" s="8"/>
      <c r="B192" s="8"/>
      <c r="C192" s="7"/>
      <c r="D192" s="5"/>
      <c r="E192" s="7"/>
      <c r="F192" s="7"/>
    </row>
    <row r="193" spans="1:6" x14ac:dyDescent="0.25">
      <c r="A193" s="8"/>
      <c r="B193" s="8"/>
      <c r="C193" s="7"/>
      <c r="D193" s="5"/>
      <c r="E193" s="7"/>
      <c r="F193" s="7"/>
    </row>
    <row r="194" spans="1:6" x14ac:dyDescent="0.25">
      <c r="A194" s="8"/>
      <c r="B194" s="8"/>
      <c r="C194" s="7"/>
      <c r="D194" s="5"/>
      <c r="E194" s="7"/>
      <c r="F194" s="7"/>
    </row>
    <row r="195" spans="1:6" x14ac:dyDescent="0.25">
      <c r="A195" s="8"/>
      <c r="B195" s="8"/>
      <c r="C195" s="7"/>
      <c r="D195" s="5"/>
      <c r="E195" s="7"/>
      <c r="F195" s="7"/>
    </row>
    <row r="196" spans="1:6" x14ac:dyDescent="0.25">
      <c r="A196" s="8"/>
      <c r="B196" s="8"/>
      <c r="C196" s="7"/>
      <c r="D196" s="5"/>
      <c r="E196" s="7"/>
      <c r="F196" s="7"/>
    </row>
    <row r="197" spans="1:6" x14ac:dyDescent="0.25">
      <c r="A197" s="8"/>
      <c r="B197" s="8"/>
      <c r="C197" s="7"/>
      <c r="D197" s="5"/>
      <c r="E197" s="7"/>
      <c r="F197" s="7"/>
    </row>
    <row r="198" spans="1:6" x14ac:dyDescent="0.25">
      <c r="A198" s="8"/>
      <c r="B198" s="8"/>
      <c r="C198" s="7"/>
      <c r="D198" s="5"/>
      <c r="E198" s="7"/>
      <c r="F198" s="7"/>
    </row>
    <row r="199" spans="1:6" x14ac:dyDescent="0.25">
      <c r="A199" s="8"/>
      <c r="B199" s="8"/>
      <c r="C199" s="7"/>
      <c r="D199" s="5"/>
      <c r="E199" s="7"/>
      <c r="F199" s="7"/>
    </row>
    <row r="200" spans="1:6" x14ac:dyDescent="0.25">
      <c r="A200" s="8"/>
      <c r="B200" s="8"/>
      <c r="C200" s="7"/>
      <c r="D200" s="5"/>
      <c r="E200" s="7"/>
      <c r="F200" s="7"/>
    </row>
    <row r="201" spans="1:6" x14ac:dyDescent="0.25">
      <c r="A201" s="8"/>
      <c r="B201" s="8"/>
      <c r="C201" s="7"/>
      <c r="D201" s="5"/>
      <c r="E201" s="7"/>
      <c r="F201" s="7"/>
    </row>
    <row r="202" spans="1:6" x14ac:dyDescent="0.25">
      <c r="A202" s="8"/>
      <c r="B202" s="8"/>
      <c r="C202" s="7"/>
      <c r="D202" s="5"/>
      <c r="E202" s="7"/>
      <c r="F202" s="7"/>
    </row>
    <row r="203" spans="1:6" x14ac:dyDescent="0.25">
      <c r="A203" s="8"/>
      <c r="B203" s="8"/>
      <c r="C203" s="7"/>
      <c r="D203" s="5"/>
      <c r="E203" s="7"/>
      <c r="F203" s="7"/>
    </row>
    <row r="204" spans="1:6" x14ac:dyDescent="0.25">
      <c r="A204" s="8"/>
      <c r="B204" s="8"/>
      <c r="C204" s="7"/>
      <c r="D204" s="5"/>
      <c r="E204" s="7"/>
      <c r="F204" s="7"/>
    </row>
    <row r="205" spans="1:6" x14ac:dyDescent="0.25">
      <c r="A205" s="8"/>
      <c r="B205" s="8"/>
      <c r="C205" s="7"/>
      <c r="D205" s="5"/>
      <c r="E205" s="7"/>
      <c r="F205" s="7"/>
    </row>
    <row r="206" spans="1:6" x14ac:dyDescent="0.25">
      <c r="A206" s="8"/>
      <c r="B206" s="8"/>
      <c r="C206" s="7"/>
      <c r="D206" s="5"/>
      <c r="E206" s="7"/>
      <c r="F206" s="7"/>
    </row>
    <row r="207" spans="1:6" x14ac:dyDescent="0.25">
      <c r="A207" s="8"/>
      <c r="B207" s="8"/>
      <c r="C207" s="7"/>
      <c r="D207" s="5"/>
      <c r="E207" s="7"/>
      <c r="F207" s="7"/>
    </row>
    <row r="208" spans="1:6" x14ac:dyDescent="0.25">
      <c r="A208" s="8"/>
      <c r="B208" s="8"/>
      <c r="C208" s="7"/>
      <c r="D208" s="5"/>
      <c r="E208" s="7"/>
      <c r="F208" s="7"/>
    </row>
    <row r="209" spans="1:6" x14ac:dyDescent="0.25">
      <c r="A209" s="8"/>
      <c r="B209" s="8"/>
      <c r="C209" s="7"/>
      <c r="D209" s="5"/>
      <c r="E209" s="7"/>
      <c r="F209" s="7"/>
    </row>
    <row r="210" spans="1:6" x14ac:dyDescent="0.25">
      <c r="A210" s="8"/>
      <c r="B210" s="8"/>
      <c r="C210" s="7"/>
      <c r="D210" s="5"/>
      <c r="E210" s="7"/>
      <c r="F210" s="7"/>
    </row>
    <row r="211" spans="1:6" x14ac:dyDescent="0.25">
      <c r="A211" s="8"/>
      <c r="B211" s="8"/>
      <c r="C211" s="7"/>
      <c r="D211" s="5"/>
      <c r="E211" s="7"/>
      <c r="F211" s="7"/>
    </row>
    <row r="212" spans="1:6" x14ac:dyDescent="0.25">
      <c r="A212" s="8"/>
      <c r="B212" s="8"/>
      <c r="C212" s="7"/>
      <c r="D212" s="5"/>
      <c r="E212" s="7"/>
      <c r="F212" s="7"/>
    </row>
    <row r="213" spans="1:6" x14ac:dyDescent="0.25">
      <c r="A213" s="8"/>
      <c r="B213" s="8"/>
      <c r="C213" s="7"/>
      <c r="D213" s="5"/>
      <c r="E213" s="7"/>
      <c r="F213" s="7"/>
    </row>
    <row r="214" spans="1:6" x14ac:dyDescent="0.25">
      <c r="A214" s="8"/>
      <c r="B214" s="8"/>
      <c r="C214" s="7"/>
      <c r="D214" s="5"/>
      <c r="E214" s="7"/>
      <c r="F214" s="7"/>
    </row>
    <row r="215" spans="1:6" x14ac:dyDescent="0.25">
      <c r="A215" s="8"/>
      <c r="B215" s="8"/>
      <c r="C215" s="7"/>
      <c r="D215" s="5"/>
      <c r="E215" s="7"/>
      <c r="F215" s="7"/>
    </row>
    <row r="216" spans="1:6" x14ac:dyDescent="0.25">
      <c r="A216" s="3"/>
      <c r="B216" s="6"/>
      <c r="C216" s="6"/>
      <c r="D216" s="3"/>
      <c r="E216" s="6"/>
      <c r="F216" s="6"/>
    </row>
    <row r="217" spans="1:6" x14ac:dyDescent="0.25">
      <c r="A217" s="3"/>
      <c r="B217" s="3"/>
      <c r="C217" s="3"/>
      <c r="D217" s="3"/>
      <c r="E217" s="3"/>
      <c r="F217" s="4"/>
    </row>
  </sheetData>
  <mergeCells count="89">
    <mergeCell ref="A173:B173"/>
    <mergeCell ref="C167:D167"/>
    <mergeCell ref="C168:D168"/>
    <mergeCell ref="C169:D169"/>
    <mergeCell ref="E155:F155"/>
    <mergeCell ref="E156:F156"/>
    <mergeCell ref="C166:D166"/>
    <mergeCell ref="C171:D171"/>
    <mergeCell ref="A174:B174"/>
    <mergeCell ref="C174:D174"/>
    <mergeCell ref="E174:F174"/>
    <mergeCell ref="C173:D173"/>
    <mergeCell ref="E167:F167"/>
    <mergeCell ref="E168:F168"/>
    <mergeCell ref="E169:F169"/>
    <mergeCell ref="E170:F170"/>
    <mergeCell ref="E171:F171"/>
    <mergeCell ref="E172:F172"/>
    <mergeCell ref="E173:F173"/>
    <mergeCell ref="A172:B172"/>
    <mergeCell ref="C172:D172"/>
    <mergeCell ref="B153:C153"/>
    <mergeCell ref="E153:F153"/>
    <mergeCell ref="A170:B170"/>
    <mergeCell ref="A171:B171"/>
    <mergeCell ref="A166:B166"/>
    <mergeCell ref="A167:B167"/>
    <mergeCell ref="A168:B168"/>
    <mergeCell ref="A169:B169"/>
    <mergeCell ref="B154:C154"/>
    <mergeCell ref="B155:C155"/>
    <mergeCell ref="A165:F165"/>
    <mergeCell ref="B156:C156"/>
    <mergeCell ref="E154:F154"/>
    <mergeCell ref="E166:F166"/>
    <mergeCell ref="C170:D170"/>
    <mergeCell ref="A132:F132"/>
    <mergeCell ref="B148:C148"/>
    <mergeCell ref="B149:C149"/>
    <mergeCell ref="B150:C150"/>
    <mergeCell ref="B151:C151"/>
    <mergeCell ref="B118:C118"/>
    <mergeCell ref="B119:C119"/>
    <mergeCell ref="B120:C120"/>
    <mergeCell ref="E118:F118"/>
    <mergeCell ref="E119:F119"/>
    <mergeCell ref="E120:F120"/>
    <mergeCell ref="B111:C111"/>
    <mergeCell ref="B112:C112"/>
    <mergeCell ref="B113:C113"/>
    <mergeCell ref="B117:C117"/>
    <mergeCell ref="E117:F117"/>
    <mergeCell ref="E69:F69"/>
    <mergeCell ref="E70:F70"/>
    <mergeCell ref="A83:F83"/>
    <mergeCell ref="B110:C110"/>
    <mergeCell ref="B69:C69"/>
    <mergeCell ref="B70:C70"/>
    <mergeCell ref="B71:C71"/>
    <mergeCell ref="E71:F71"/>
    <mergeCell ref="E64:F64"/>
    <mergeCell ref="E65:F65"/>
    <mergeCell ref="E66:F66"/>
    <mergeCell ref="E67:F67"/>
    <mergeCell ref="E68:F68"/>
    <mergeCell ref="B68:C68"/>
    <mergeCell ref="B59:C59"/>
    <mergeCell ref="B60:C60"/>
    <mergeCell ref="B61:C61"/>
    <mergeCell ref="B62:C62"/>
    <mergeCell ref="B64:C64"/>
    <mergeCell ref="B65:C65"/>
    <mergeCell ref="B66:C66"/>
    <mergeCell ref="B67:C67"/>
    <mergeCell ref="A30:F30"/>
    <mergeCell ref="B55:C55"/>
    <mergeCell ref="B56:C56"/>
    <mergeCell ref="B57:C57"/>
    <mergeCell ref="B58:C58"/>
    <mergeCell ref="B21:C21"/>
    <mergeCell ref="E20:F20"/>
    <mergeCell ref="E21:F21"/>
    <mergeCell ref="B22:C22"/>
    <mergeCell ref="E22:F22"/>
    <mergeCell ref="A2:F2"/>
    <mergeCell ref="B16:C16"/>
    <mergeCell ref="B17:C17"/>
    <mergeCell ref="B18:C18"/>
    <mergeCell ref="B20:C20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bax</dc:creator>
  <cp:keywords/>
  <dc:description/>
  <cp:lastModifiedBy>ALEX VINICIO GALLO LEMA</cp:lastModifiedBy>
  <cp:revision/>
  <dcterms:created xsi:type="dcterms:W3CDTF">2020-03-17T23:40:14Z</dcterms:created>
  <dcterms:modified xsi:type="dcterms:W3CDTF">2020-07-03T18:55:53Z</dcterms:modified>
  <cp:category/>
  <cp:contentStatus/>
</cp:coreProperties>
</file>